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ml.chartshapes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ml.chartshapes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yw\Documents\"/>
    </mc:Choice>
  </mc:AlternateContent>
  <xr:revisionPtr revIDLastSave="0" documentId="13_ncr:1_{EAE38231-AE4D-4DAF-A9DB-5F33A56134B1}" xr6:coauthVersionLast="45" xr6:coauthVersionMax="45" xr10:uidLastSave="{00000000-0000-0000-0000-000000000000}"/>
  <bookViews>
    <workbookView xWindow="2960" yWindow="820" windowWidth="34290" windowHeight="19720" xr2:uid="{94A0E6F2-E34F-479E-89CF-BAB174ED1941}"/>
  </bookViews>
  <sheets>
    <sheet name="Sheet1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06" i="2" l="1"/>
  <c r="U66" i="2" l="1"/>
  <c r="D343" i="2" l="1"/>
  <c r="D344" i="2"/>
  <c r="D345" i="2"/>
  <c r="D346" i="2"/>
  <c r="D347" i="2"/>
  <c r="D348" i="2"/>
  <c r="D349" i="2"/>
  <c r="D350" i="2"/>
  <c r="D351" i="2"/>
  <c r="D352" i="2"/>
  <c r="D353" i="2"/>
  <c r="D338" i="2"/>
  <c r="D339" i="2"/>
  <c r="D336" i="2" l="1"/>
  <c r="D337" i="2"/>
  <c r="D340" i="2"/>
  <c r="D341" i="2"/>
  <c r="D342" i="2"/>
  <c r="D354" i="2"/>
  <c r="D355" i="2"/>
  <c r="D356" i="2"/>
  <c r="D357" i="2"/>
  <c r="D358" i="2"/>
  <c r="D359" i="2"/>
  <c r="E268" i="2" l="1"/>
  <c r="E256" i="2"/>
  <c r="E424" i="2" l="1"/>
  <c r="E426" i="2"/>
  <c r="E428" i="2"/>
  <c r="E432" i="2"/>
  <c r="E434" i="2"/>
  <c r="E436" i="2"/>
  <c r="E437" i="2"/>
  <c r="E438" i="2"/>
  <c r="E439" i="2"/>
  <c r="E440" i="2"/>
  <c r="E441" i="2"/>
  <c r="E442" i="2"/>
  <c r="E443" i="2"/>
  <c r="E444" i="2"/>
  <c r="E445" i="2"/>
  <c r="E446" i="2"/>
  <c r="E423" i="2"/>
  <c r="D312" i="2" l="1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11" i="2"/>
  <c r="D298" i="2"/>
  <c r="E298" i="2"/>
  <c r="D297" i="2"/>
  <c r="D296" i="2"/>
  <c r="D295" i="2"/>
  <c r="D294" i="2"/>
  <c r="D293" i="2"/>
  <c r="D292" i="2"/>
  <c r="D291" i="2"/>
  <c r="D290" i="2"/>
  <c r="D289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E170" i="2"/>
  <c r="E172" i="2"/>
  <c r="D128" i="2"/>
  <c r="E128" i="2"/>
  <c r="D148" i="2"/>
  <c r="E148" i="2"/>
  <c r="D153" i="2"/>
  <c r="D152" i="2"/>
  <c r="D151" i="2"/>
  <c r="D150" i="2"/>
  <c r="D149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72" i="2"/>
  <c r="E72" i="2"/>
  <c r="D83" i="2"/>
  <c r="E83" i="2"/>
  <c r="D9" i="2"/>
  <c r="E9" i="2"/>
  <c r="H9" i="2"/>
  <c r="D26" i="2"/>
  <c r="E26" i="2"/>
  <c r="H26" i="2"/>
  <c r="D93" i="2"/>
  <c r="D92" i="2"/>
  <c r="D91" i="2"/>
  <c r="D90" i="2"/>
  <c r="D89" i="2"/>
  <c r="D88" i="2"/>
  <c r="D87" i="2"/>
  <c r="D86" i="2"/>
  <c r="D85" i="2"/>
  <c r="D84" i="2"/>
  <c r="D82" i="2"/>
  <c r="D81" i="2"/>
  <c r="D80" i="2"/>
  <c r="D79" i="2"/>
  <c r="D78" i="2"/>
  <c r="D77" i="2"/>
  <c r="D76" i="2"/>
  <c r="D75" i="2"/>
  <c r="D74" i="2"/>
  <c r="D73" i="2"/>
  <c r="D71" i="2"/>
  <c r="D70" i="2"/>
  <c r="D69" i="2"/>
  <c r="D68" i="2"/>
  <c r="D38" i="2"/>
  <c r="E38" i="2"/>
  <c r="D56" i="2"/>
  <c r="E56" i="2"/>
  <c r="D62" i="2"/>
  <c r="D61" i="2"/>
  <c r="D60" i="2"/>
  <c r="D59" i="2"/>
  <c r="D58" i="2"/>
  <c r="D57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7" i="2"/>
  <c r="D31" i="2"/>
  <c r="D30" i="2"/>
  <c r="D29" i="2"/>
  <c r="D28" i="2"/>
  <c r="D27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8" i="2"/>
  <c r="D7" i="2"/>
  <c r="D6" i="2"/>
  <c r="V287" i="2" l="1"/>
  <c r="T287" i="2" s="1"/>
  <c r="U97" i="2"/>
  <c r="S97" i="2" s="1"/>
  <c r="S66" i="2"/>
  <c r="U35" i="2"/>
  <c r="S35" i="2" s="1"/>
  <c r="H6" i="2" l="1"/>
  <c r="H7" i="2"/>
  <c r="H8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7" i="2"/>
  <c r="H28" i="2"/>
  <c r="H29" i="2"/>
  <c r="H30" i="2"/>
  <c r="H31" i="2"/>
  <c r="E417" i="2" l="1"/>
  <c r="E416" i="2"/>
  <c r="E415" i="2"/>
  <c r="E414" i="2"/>
  <c r="E413" i="2"/>
  <c r="E412" i="2"/>
  <c r="E411" i="2"/>
  <c r="E410" i="2"/>
  <c r="E409" i="2"/>
  <c r="E408" i="2"/>
  <c r="E407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T312" i="2" l="1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11" i="2"/>
  <c r="E289" i="2" l="1"/>
  <c r="E111" i="2"/>
  <c r="E112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U331" i="2" l="1"/>
  <c r="U332" i="2"/>
  <c r="D444" i="2" l="1"/>
  <c r="D412" i="2"/>
  <c r="D386" i="2"/>
  <c r="D383" i="2"/>
  <c r="D410" i="2"/>
  <c r="D441" i="2"/>
  <c r="U334" i="2"/>
  <c r="U333" i="2"/>
  <c r="U330" i="2"/>
  <c r="U329" i="2"/>
  <c r="U328" i="2"/>
  <c r="U327" i="2"/>
  <c r="U326" i="2"/>
  <c r="U325" i="2"/>
  <c r="U324" i="2"/>
  <c r="U323" i="2"/>
  <c r="U322" i="2"/>
  <c r="U321" i="2"/>
  <c r="U320" i="2"/>
  <c r="U319" i="2"/>
  <c r="U318" i="2"/>
  <c r="U317" i="2"/>
  <c r="U316" i="2"/>
  <c r="U315" i="2"/>
  <c r="U314" i="2"/>
  <c r="U313" i="2"/>
  <c r="U312" i="2"/>
  <c r="U311" i="2"/>
  <c r="D369" i="2" l="1"/>
  <c r="D427" i="2"/>
  <c r="D400" i="2"/>
  <c r="D435" i="2"/>
  <c r="D401" i="2"/>
  <c r="D377" i="2"/>
  <c r="D387" i="2"/>
  <c r="D445" i="2"/>
  <c r="D417" i="2"/>
  <c r="D380" i="2"/>
  <c r="D438" i="2"/>
  <c r="D409" i="2"/>
  <c r="D424" i="2"/>
  <c r="D397" i="2"/>
  <c r="D366" i="2"/>
  <c r="D426" i="2"/>
  <c r="D398" i="2"/>
  <c r="D368" i="2"/>
  <c r="D402" i="2"/>
  <c r="D379" i="2"/>
  <c r="D437" i="2"/>
  <c r="D384" i="2"/>
  <c r="D415" i="2"/>
  <c r="D442" i="2"/>
  <c r="D416" i="2"/>
  <c r="D388" i="2"/>
  <c r="D446" i="2"/>
  <c r="D432" i="2"/>
  <c r="D403" i="2"/>
  <c r="D374" i="2"/>
  <c r="D443" i="2"/>
  <c r="D414" i="2"/>
  <c r="D385" i="2"/>
  <c r="D371" i="2"/>
  <c r="D429" i="2"/>
  <c r="D396" i="2"/>
  <c r="D375" i="2"/>
  <c r="D405" i="2"/>
  <c r="D433" i="2"/>
  <c r="D436" i="2"/>
  <c r="D407" i="2"/>
  <c r="D378" i="2"/>
  <c r="D365" i="2"/>
  <c r="D423" i="2"/>
  <c r="D395" i="2"/>
  <c r="D431" i="2"/>
  <c r="D404" i="2"/>
  <c r="D373" i="2"/>
  <c r="D408" i="2"/>
  <c r="D376" i="2"/>
  <c r="D434" i="2"/>
  <c r="D439" i="2"/>
  <c r="D411" i="2"/>
  <c r="D381" i="2"/>
  <c r="D440" i="2"/>
  <c r="D382" i="2"/>
  <c r="D413" i="2"/>
  <c r="J392" i="2" l="1"/>
  <c r="J363" i="2"/>
  <c r="E245" i="2"/>
  <c r="E227" i="2"/>
  <c r="E173" i="2"/>
  <c r="E295" i="2" l="1"/>
  <c r="E290" i="2"/>
  <c r="E297" i="2"/>
  <c r="E294" i="2"/>
  <c r="E293" i="2"/>
  <c r="E296" i="2"/>
  <c r="E292" i="2"/>
  <c r="E291" i="2"/>
  <c r="E16" i="2"/>
  <c r="E13" i="2"/>
  <c r="E7" i="2"/>
  <c r="E74" i="2"/>
  <c r="E84" i="2"/>
  <c r="E44" i="2"/>
  <c r="E43" i="2"/>
  <c r="E49" i="2"/>
  <c r="E48" i="2"/>
  <c r="L287" i="2" l="1"/>
  <c r="P287" i="2" s="1"/>
  <c r="R287" i="2" s="1"/>
  <c r="E31" i="2" l="1"/>
  <c r="E30" i="2"/>
  <c r="E29" i="2"/>
  <c r="E28" i="2"/>
  <c r="E27" i="2"/>
  <c r="E25" i="2"/>
  <c r="E24" i="2"/>
  <c r="E23" i="2"/>
  <c r="E22" i="2"/>
  <c r="E21" i="2"/>
  <c r="E20" i="2"/>
  <c r="E19" i="2"/>
  <c r="E18" i="2"/>
  <c r="E17" i="2"/>
  <c r="E15" i="2"/>
  <c r="E14" i="2"/>
  <c r="E12" i="2"/>
  <c r="E11" i="2"/>
  <c r="E10" i="2"/>
  <c r="E8" i="2"/>
  <c r="E6" i="2"/>
  <c r="J4" i="2" l="1"/>
  <c r="E195" i="2"/>
  <c r="E205" i="2"/>
  <c r="E68" i="2" l="1"/>
  <c r="E37" i="2"/>
  <c r="E82" i="2"/>
  <c r="E80" i="2"/>
  <c r="E281" i="2" l="1"/>
  <c r="E280" i="2"/>
  <c r="E277" i="2"/>
  <c r="E276" i="2"/>
  <c r="E275" i="2"/>
  <c r="E274" i="2"/>
  <c r="E273" i="2"/>
  <c r="E272" i="2"/>
  <c r="E271" i="2"/>
  <c r="E270" i="2"/>
  <c r="E269" i="2"/>
  <c r="E267" i="2"/>
  <c r="E266" i="2"/>
  <c r="E265" i="2"/>
  <c r="E264" i="2"/>
  <c r="E263" i="2"/>
  <c r="E262" i="2"/>
  <c r="E261" i="2"/>
  <c r="E260" i="2"/>
  <c r="E259" i="2"/>
  <c r="E258" i="2"/>
  <c r="E257" i="2"/>
  <c r="E183" i="2"/>
  <c r="E182" i="2"/>
  <c r="E179" i="2"/>
  <c r="E178" i="2"/>
  <c r="E177" i="2"/>
  <c r="E175" i="2"/>
  <c r="E174" i="2"/>
  <c r="E171" i="2"/>
  <c r="E169" i="2"/>
  <c r="E168" i="2"/>
  <c r="E167" i="2"/>
  <c r="E166" i="2"/>
  <c r="E165" i="2"/>
  <c r="E164" i="2"/>
  <c r="E163" i="2"/>
  <c r="E162" i="2"/>
  <c r="E161" i="2"/>
  <c r="E160" i="2"/>
  <c r="E184" i="2"/>
  <c r="E181" i="2"/>
  <c r="E180" i="2"/>
  <c r="E176" i="2"/>
  <c r="E159" i="2"/>
  <c r="J157" i="2" l="1"/>
  <c r="E282" i="2"/>
  <c r="E279" i="2"/>
  <c r="E278" i="2"/>
  <c r="E283" i="2"/>
  <c r="E250" i="2"/>
  <c r="E249" i="2"/>
  <c r="E248" i="2"/>
  <c r="E247" i="2"/>
  <c r="E246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6" i="2"/>
  <c r="E225" i="2"/>
  <c r="E224" i="2"/>
  <c r="E223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4" i="2"/>
  <c r="E203" i="2"/>
  <c r="E202" i="2"/>
  <c r="E201" i="2"/>
  <c r="E200" i="2"/>
  <c r="E199" i="2"/>
  <c r="E198" i="2"/>
  <c r="E197" i="2"/>
  <c r="E196" i="2"/>
  <c r="E194" i="2"/>
  <c r="E193" i="2"/>
  <c r="E192" i="2"/>
  <c r="E191" i="2"/>
  <c r="E190" i="2"/>
  <c r="J188" i="2" l="1"/>
  <c r="J254" i="2"/>
  <c r="J221" i="2"/>
  <c r="E149" i="2"/>
  <c r="E150" i="2"/>
  <c r="E151" i="2"/>
  <c r="E152" i="2"/>
  <c r="E153" i="2"/>
  <c r="E47" i="2" l="1"/>
  <c r="E120" i="2"/>
  <c r="E117" i="2"/>
  <c r="E116" i="2"/>
  <c r="E115" i="2"/>
  <c r="E114" i="2"/>
  <c r="E110" i="2"/>
  <c r="E109" i="2"/>
  <c r="E107" i="2"/>
  <c r="E105" i="2"/>
  <c r="E104" i="2"/>
  <c r="E103" i="2"/>
  <c r="E102" i="2"/>
  <c r="E101" i="2"/>
  <c r="E99" i="2"/>
  <c r="E122" i="2"/>
  <c r="E121" i="2"/>
  <c r="E119" i="2"/>
  <c r="E118" i="2"/>
  <c r="E113" i="2"/>
  <c r="E108" i="2"/>
  <c r="E106" i="2"/>
  <c r="E100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85" i="2"/>
  <c r="E77" i="2"/>
  <c r="E91" i="2"/>
  <c r="E89" i="2"/>
  <c r="E87" i="2"/>
  <c r="E86" i="2"/>
  <c r="E81" i="2"/>
  <c r="E79" i="2"/>
  <c r="E78" i="2"/>
  <c r="E76" i="2"/>
  <c r="E75" i="2"/>
  <c r="E73" i="2"/>
  <c r="E71" i="2"/>
  <c r="E70" i="2"/>
  <c r="E69" i="2"/>
  <c r="J97" i="2" l="1"/>
  <c r="O97" i="2" s="1"/>
  <c r="Q97" i="2" s="1"/>
  <c r="J126" i="2"/>
  <c r="E88" i="2"/>
  <c r="E93" i="2"/>
  <c r="E92" i="2"/>
  <c r="E90" i="2"/>
  <c r="E54" i="2"/>
  <c r="E62" i="2"/>
  <c r="E61" i="2"/>
  <c r="E60" i="2"/>
  <c r="E59" i="2"/>
  <c r="E58" i="2"/>
  <c r="E57" i="2"/>
  <c r="E55" i="2"/>
  <c r="E53" i="2"/>
  <c r="E52" i="2"/>
  <c r="E51" i="2"/>
  <c r="E50" i="2"/>
  <c r="E46" i="2"/>
  <c r="E45" i="2"/>
  <c r="E42" i="2"/>
  <c r="E41" i="2"/>
  <c r="E40" i="2"/>
  <c r="E39" i="2"/>
  <c r="J35" i="2" l="1"/>
  <c r="O35" i="2" s="1"/>
  <c r="Q35" i="2" s="1"/>
  <c r="J66" i="2"/>
  <c r="O66" i="2" s="1"/>
  <c r="Q66" i="2" s="1"/>
</calcChain>
</file>

<file path=xl/sharedStrings.xml><?xml version="1.0" encoding="utf-8"?>
<sst xmlns="http://schemas.openxmlformats.org/spreadsheetml/2006/main" count="535" uniqueCount="114">
  <si>
    <t>Country</t>
  </si>
  <si>
    <t>Phillipines</t>
  </si>
  <si>
    <t>Vietnam</t>
  </si>
  <si>
    <t>India</t>
  </si>
  <si>
    <t>Qatar</t>
  </si>
  <si>
    <t>Egypt</t>
  </si>
  <si>
    <t>UAE</t>
  </si>
  <si>
    <t>Thailand</t>
  </si>
  <si>
    <t>Kuwait</t>
  </si>
  <si>
    <t>Bahrain</t>
  </si>
  <si>
    <t>Malaysia</t>
  </si>
  <si>
    <t>Oman</t>
  </si>
  <si>
    <t>Indonesia</t>
  </si>
  <si>
    <t>Singapore</t>
  </si>
  <si>
    <t>Saudia Arabia</t>
  </si>
  <si>
    <t>Taiwan</t>
  </si>
  <si>
    <t>Spain</t>
  </si>
  <si>
    <t>Italy</t>
  </si>
  <si>
    <t>Australia</t>
  </si>
  <si>
    <t>China</t>
  </si>
  <si>
    <t>France</t>
  </si>
  <si>
    <t>Hong Kong</t>
  </si>
  <si>
    <t>USA</t>
  </si>
  <si>
    <t>Great Britain</t>
  </si>
  <si>
    <t>Finland</t>
  </si>
  <si>
    <t>Norway</t>
  </si>
  <si>
    <t>Sweden</t>
  </si>
  <si>
    <t>Denmark</t>
  </si>
  <si>
    <t>Germany</t>
  </si>
  <si>
    <t>Saudi Arabia</t>
  </si>
  <si>
    <t>% belief can personally do more</t>
  </si>
  <si>
    <t>% belief in UN Power to combat CC, great deal only</t>
  </si>
  <si>
    <t>F2</t>
  </si>
  <si>
    <t>F3</t>
  </si>
  <si>
    <t>% 5 most -ve impact on CC: India</t>
  </si>
  <si>
    <t>% personal impact of CC, "great deal" only</t>
  </si>
  <si>
    <t>% belief that CC will cause human extinction, "very likely" only</t>
  </si>
  <si>
    <t>offset</t>
  </si>
  <si>
    <t>% religiosity (Average)</t>
  </si>
  <si>
    <t>% belief in UN Power to combat CC, "great deal" only</t>
  </si>
  <si>
    <t>C1</t>
  </si>
  <si>
    <t>C2</t>
  </si>
  <si>
    <t>C3</t>
  </si>
  <si>
    <t>C4</t>
  </si>
  <si>
    <t>C5</t>
  </si>
  <si>
    <t>C6</t>
  </si>
  <si>
    <t>% personal impact of CC, "great deal + fair amount"</t>
  </si>
  <si>
    <t>F4</t>
  </si>
  <si>
    <r>
      <rPr>
        <sz val="11"/>
        <rFont val="Calibri"/>
        <family val="2"/>
        <scheme val="minor"/>
      </rPr>
      <t xml:space="preserve">WIN/GIA </t>
    </r>
    <r>
      <rPr>
        <sz val="11"/>
        <color rgb="FF0000FF"/>
        <rFont val="Calibri"/>
        <family val="2"/>
        <scheme val="minor"/>
      </rPr>
      <t>2017=blue</t>
    </r>
    <r>
      <rPr>
        <sz val="11"/>
        <color theme="9" tint="-0.249977111117893"/>
        <rFont val="Calibri"/>
        <family val="2"/>
        <scheme val="minor"/>
      </rPr>
      <t xml:space="preserve">, </t>
    </r>
    <r>
      <rPr>
        <sz val="11"/>
        <color rgb="FF00B050"/>
        <rFont val="Calibri"/>
        <family val="2"/>
        <scheme val="minor"/>
      </rPr>
      <t>2015=green</t>
    </r>
    <r>
      <rPr>
        <sz val="11"/>
        <color theme="9" tint="-0.249977111117893"/>
        <rFont val="Calibri"/>
        <family val="2"/>
        <scheme val="minor"/>
      </rPr>
      <t xml:space="preserve">, </t>
    </r>
    <r>
      <rPr>
        <sz val="11"/>
        <color rgb="FFFF0000"/>
        <rFont val="Calibri"/>
        <family val="2"/>
        <scheme val="minor"/>
      </rPr>
      <t xml:space="preserve">2012=red, </t>
    </r>
    <r>
      <rPr>
        <sz val="11"/>
        <color rgb="FF00B0F0"/>
        <rFont val="Calibri"/>
        <family val="2"/>
        <scheme val="minor"/>
      </rPr>
      <t>Wiki 'details'; Statistics Singapore 2015=turquoise</t>
    </r>
  </si>
  <si>
    <t>% religiosity (Gallup 2009 via wiki)</t>
  </si>
  <si>
    <t>% religiosity (composite from wiki irreligiosity)</t>
  </si>
  <si>
    <t>religiosity series gap</t>
  </si>
  <si>
    <t>Excess Guilt Points</t>
  </si>
  <si>
    <t>"Excess Guilt" is the blame each nation perceives for its contribution to CC, minus the average blame for the same nation from all others</t>
  </si>
  <si>
    <t>F1</t>
  </si>
  <si>
    <t>R=</t>
  </si>
  <si>
    <t>Without Vietnam and US, R= 0.919</t>
  </si>
  <si>
    <t>Without Vietnam and US, R= 0.865</t>
  </si>
  <si>
    <t>Without Vietnam and US, R= 0.608</t>
  </si>
  <si>
    <t>Without Vietnam and US, R= 0.886</t>
  </si>
  <si>
    <t>Without the US, R= 0.564</t>
  </si>
  <si>
    <t>F5</t>
  </si>
  <si>
    <t>Nigeria</t>
  </si>
  <si>
    <t>Pakistan</t>
  </si>
  <si>
    <t>DR Congo</t>
  </si>
  <si>
    <t>Venezuela</t>
  </si>
  <si>
    <t>Romania</t>
  </si>
  <si>
    <t>Turkey</t>
  </si>
  <si>
    <t>Macedonia</t>
  </si>
  <si>
    <t>Iran</t>
  </si>
  <si>
    <t>Kosovo</t>
  </si>
  <si>
    <t>Serbia</t>
  </si>
  <si>
    <t>Ukraine</t>
  </si>
  <si>
    <t>Latvia</t>
  </si>
  <si>
    <t>Belgium</t>
  </si>
  <si>
    <t>Netherlands</t>
  </si>
  <si>
    <t>Japan</t>
  </si>
  <si>
    <t>Estonia</t>
  </si>
  <si>
    <t>Czech republic</t>
  </si>
  <si>
    <t>Line</t>
  </si>
  <si>
    <t>% religiosity (composite)</t>
  </si>
  <si>
    <t>F6</t>
  </si>
  <si>
    <t>F7</t>
  </si>
  <si>
    <t>|</t>
  </si>
  <si>
    <r>
      <t xml:space="preserve">Wiki / Gallup 2009=yellow, </t>
    </r>
    <r>
      <rPr>
        <sz val="11"/>
        <color theme="0" tint="-0.499984740745262"/>
        <rFont val="Calibri"/>
        <family val="2"/>
        <scheme val="minor"/>
      </rPr>
      <t xml:space="preserve">Zuckerman 2005=grey, </t>
    </r>
    <r>
      <rPr>
        <sz val="11"/>
        <color rgb="FFFF00FF"/>
        <rFont val="Calibri"/>
        <family val="2"/>
        <scheme val="minor"/>
      </rPr>
      <t>Pew 2012=pink</t>
    </r>
  </si>
  <si>
    <t>Ghana</t>
  </si>
  <si>
    <t>Azerbaijan</t>
  </si>
  <si>
    <t>South Korea</t>
  </si>
  <si>
    <t>Predicted</t>
  </si>
  <si>
    <t>Residual</t>
  </si>
  <si>
    <t>% religiosity (Average) - residuals</t>
  </si>
  <si>
    <t>F8</t>
  </si>
  <si>
    <t>Without Thailand, R= 0.917</t>
  </si>
  <si>
    <t>Picture!!</t>
  </si>
  <si>
    <t>t</t>
  </si>
  <si>
    <t>p</t>
  </si>
  <si>
    <t>tcrit 0.05</t>
  </si>
  <si>
    <t>Rows</t>
  </si>
  <si>
    <t>Without Vietnam and US, R= -0.173</t>
  </si>
  <si>
    <t>Without Vietnam and US, R= -0.226</t>
  </si>
  <si>
    <t>IHDI</t>
  </si>
  <si>
    <t>v</t>
  </si>
  <si>
    <t>http://www.hdr.undp.org/en/content/inequality-adjusted-human-development-index-ihdi</t>
  </si>
  <si>
    <t>Scaled IHDI (-0.475 &amp; x 100)</t>
  </si>
  <si>
    <t>C7</t>
  </si>
  <si>
    <t>Ireland</t>
  </si>
  <si>
    <t>Canada</t>
  </si>
  <si>
    <t>Afghanistan</t>
  </si>
  <si>
    <t>Brazil</t>
  </si>
  <si>
    <t>Datafile 1 of 3</t>
  </si>
  <si>
    <t>Charts for the Climate Etc Guest Post: "Globally, can Religiosity predict Cultural Climate Beliefs?"</t>
  </si>
  <si>
    <t>Datafile ends</t>
  </si>
  <si>
    <t>For info only; do not have a good enough reason to exclude Thailand; see section 6 of main post.</t>
  </si>
  <si>
    <t>Without the US, p= 0.11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</si>
</sst>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3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4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color theme="4"/>
      <name val="Calibri"/>
      <family val="2"/>
      <scheme val="minor"/>
    </font>
    <font>
      <sz val="14"/>
      <name val="Calibri"/>
      <family val="2"/>
      <scheme val="minor"/>
    </font>
    <font>
      <sz val="14"/>
      <color rgb="FF00B050"/>
      <name val="Calibri"/>
      <family val="2"/>
      <scheme val="minor"/>
    </font>
    <font>
      <sz val="14"/>
      <color theme="5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7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4"/>
      <color rgb="FF00B0F0"/>
      <name val="Calibri"/>
      <family val="2"/>
      <scheme val="minor"/>
    </font>
    <font>
      <sz val="14"/>
      <color rgb="FFFF00FF"/>
      <name val="Calibri"/>
      <family val="2"/>
      <scheme val="minor"/>
    </font>
    <font>
      <sz val="11"/>
      <color rgb="FF00B0F0"/>
      <name val="Calibri"/>
      <family val="2"/>
      <scheme val="minor"/>
    </font>
    <font>
      <sz val="14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4" borderId="0" xfId="0" applyFont="1" applyFill="1"/>
    <xf numFmtId="0" fontId="0" fillId="4" borderId="0" xfId="0" applyFill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Fill="1"/>
    <xf numFmtId="0" fontId="0" fillId="0" borderId="0" xfId="0" applyFill="1"/>
    <xf numFmtId="0" fontId="16" fillId="0" borderId="0" xfId="0" applyFont="1" applyAlignment="1">
      <alignment horizontal="center" vertical="center"/>
    </xf>
    <xf numFmtId="0" fontId="22" fillId="4" borderId="0" xfId="0" applyFont="1" applyFill="1"/>
    <xf numFmtId="0" fontId="1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1" fontId="28" fillId="0" borderId="0" xfId="0" applyNumberFormat="1" applyFont="1" applyAlignment="1">
      <alignment horizontal="right" vertical="center"/>
    </xf>
    <xf numFmtId="164" fontId="28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4" fontId="28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2" fontId="28" fillId="0" borderId="0" xfId="0" applyNumberFormat="1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/>
    <xf numFmtId="2" fontId="0" fillId="5" borderId="0" xfId="0" applyNumberFormat="1" applyFill="1" applyAlignment="1">
      <alignment horizontal="center" vertical="center"/>
    </xf>
    <xf numFmtId="11" fontId="0" fillId="5" borderId="0" xfId="0" applyNumberForma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31" fillId="0" borderId="0" xfId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0" fillId="4" borderId="0" xfId="0" applyFont="1" applyFill="1" applyAlignment="1">
      <alignment horizontal="center" vertical="center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FF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600" b="1" i="0" cap="all" baseline="0">
                <a:effectLst/>
              </a:rPr>
              <a:t>Climate Change concerns (Human Extinction: 'Very Likely'), and Religiosity; data-points = countries</a:t>
            </a:r>
            <a:endParaRPr lang="en-GB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Religiousity (averaged)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A8CDB9BB-B730-479E-B517-0E0A1217F83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284-4629-8C62-C7B1CBD9D60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1E2767A-FC04-4905-B9F0-D2988A3627E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284-4629-8C62-C7B1CBD9D60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A615F8A-8603-4388-A820-EDFF5ACE819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284-4629-8C62-C7B1CBD9D60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69DA9ED-5738-4B35-BB05-940ACE49805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284-4629-8C62-C7B1CBD9D60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99B62E8-9821-4243-8B5B-C1EEF0CF546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284-4629-8C62-C7B1CBD9D60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13DC057-CEF9-4C0D-BD29-1613B190819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284-4629-8C62-C7B1CBD9D60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7DDE886-4B9B-4EA2-AEE3-8825BB07BF5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A284-4629-8C62-C7B1CBD9D60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8183059-7E2E-4C7F-8C57-A29461C76C0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A284-4629-8C62-C7B1CBD9D60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3E21640-D4D3-4612-9A18-6B92BCC41DF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A284-4629-8C62-C7B1CBD9D60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0F89D94-CA0F-4452-B71B-D12BCAF3291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A284-4629-8C62-C7B1CBD9D60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491BEC9-7A19-4EA4-A308-9EE8217E943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A284-4629-8C62-C7B1CBD9D60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E8D7BDB-DA99-43D2-AAB8-9C59DD4BD4D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A284-4629-8C62-C7B1CBD9D60F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0B5BAAE-4E39-47BC-889C-A2ABDBB9B1C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A284-4629-8C62-C7B1CBD9D60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CD7829E0-EE76-4BAD-A3FB-3765405574E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A284-4629-8C62-C7B1CBD9D60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8E41E18-A275-423B-A9C1-EB795046F5E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A284-4629-8C62-C7B1CBD9D60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C911DE5C-C62F-49A1-A053-E9E9904F3DD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A284-4629-8C62-C7B1CBD9D60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39B4609-B004-493E-95B6-78131EF3C2F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A284-4629-8C62-C7B1CBD9D60F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D4339C4-306F-4A95-834A-ECC09836C84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A284-4629-8C62-C7B1CBD9D60F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5911021A-A0FD-4B32-9B85-14F397FFBCE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A284-4629-8C62-C7B1CBD9D60F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ADCA9E21-9685-419D-8D3D-F3BC90B9222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A284-4629-8C62-C7B1CBD9D60F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B279A1F8-A193-4BB6-AA48-55C17BDE611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A284-4629-8C62-C7B1CBD9D60F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59C1A28B-472D-403B-B2E6-7C505B57D8D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A284-4629-8C62-C7B1CBD9D60F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7EB0EBF1-5214-4C8B-B1FC-178851FC32E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A284-4629-8C62-C7B1CBD9D60F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685C2ADB-4EA8-4D95-976A-D7E1CDB0093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A284-4629-8C62-C7B1CBD9D60F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C315CED1-49CF-41C7-A018-F44C365B17A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A284-4629-8C62-C7B1CBD9D60F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7543704D-2DB1-490F-AF07-F07C1298AD3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A284-4629-8C62-C7B1CBD9D6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xVal>
            <c:strRef>
              <c:f>Sheet1!$B$68:$B$93</c:f>
              <c:strCache>
                <c:ptCount val="26"/>
                <c:pt idx="0">
                  <c:v>Indonesia</c:v>
                </c:pt>
                <c:pt idx="1">
                  <c:v>Phillipines</c:v>
                </c:pt>
                <c:pt idx="2">
                  <c:v>India</c:v>
                </c:pt>
                <c:pt idx="3">
                  <c:v>Taiwan</c:v>
                </c:pt>
                <c:pt idx="4">
                  <c:v>Vietnam</c:v>
                </c:pt>
                <c:pt idx="5">
                  <c:v>Thailand</c:v>
                </c:pt>
                <c:pt idx="6">
                  <c:v>UAE</c:v>
                </c:pt>
                <c:pt idx="7">
                  <c:v>Malaysia</c:v>
                </c:pt>
                <c:pt idx="8">
                  <c:v>Qatar</c:v>
                </c:pt>
                <c:pt idx="9">
                  <c:v>Singapore</c:v>
                </c:pt>
                <c:pt idx="10">
                  <c:v>Saudi Arabia</c:v>
                </c:pt>
                <c:pt idx="11">
                  <c:v>Kuwait</c:v>
                </c:pt>
                <c:pt idx="12">
                  <c:v>Hong Kong</c:v>
                </c:pt>
                <c:pt idx="13">
                  <c:v>France</c:v>
                </c:pt>
                <c:pt idx="14">
                  <c:v>Australia</c:v>
                </c:pt>
                <c:pt idx="15">
                  <c:v>USA</c:v>
                </c:pt>
                <c:pt idx="16">
                  <c:v>Bahrain</c:v>
                </c:pt>
                <c:pt idx="17">
                  <c:v>Egypt</c:v>
                </c:pt>
                <c:pt idx="18">
                  <c:v>Spain</c:v>
                </c:pt>
                <c:pt idx="19">
                  <c:v>Germany</c:v>
                </c:pt>
                <c:pt idx="20">
                  <c:v>Italy</c:v>
                </c:pt>
                <c:pt idx="21">
                  <c:v>Great Britain</c:v>
                </c:pt>
                <c:pt idx="22">
                  <c:v>Finland</c:v>
                </c:pt>
                <c:pt idx="23">
                  <c:v>Norway</c:v>
                </c:pt>
                <c:pt idx="24">
                  <c:v>Sweden</c:v>
                </c:pt>
                <c:pt idx="25">
                  <c:v>Denmark</c:v>
                </c:pt>
              </c:strCache>
            </c:strRef>
          </c:xVal>
          <c:yVal>
            <c:numRef>
              <c:f>Sheet1!$D$68:$D$93</c:f>
              <c:numCache>
                <c:formatCode>General</c:formatCode>
                <c:ptCount val="26"/>
                <c:pt idx="0">
                  <c:v>84.5</c:v>
                </c:pt>
                <c:pt idx="1">
                  <c:v>93.5</c:v>
                </c:pt>
                <c:pt idx="2">
                  <c:v>92.5</c:v>
                </c:pt>
                <c:pt idx="3">
                  <c:v>60.5</c:v>
                </c:pt>
                <c:pt idx="4">
                  <c:v>33.5</c:v>
                </c:pt>
                <c:pt idx="5">
                  <c:v>97.5</c:v>
                </c:pt>
                <c:pt idx="6">
                  <c:v>91</c:v>
                </c:pt>
                <c:pt idx="7">
                  <c:v>86.5</c:v>
                </c:pt>
                <c:pt idx="8">
                  <c:v>95</c:v>
                </c:pt>
                <c:pt idx="9">
                  <c:v>75.5</c:v>
                </c:pt>
                <c:pt idx="10">
                  <c:v>84.5</c:v>
                </c:pt>
                <c:pt idx="11">
                  <c:v>91</c:v>
                </c:pt>
                <c:pt idx="12">
                  <c:v>30.5</c:v>
                </c:pt>
                <c:pt idx="13">
                  <c:v>40</c:v>
                </c:pt>
                <c:pt idx="14">
                  <c:v>34.5</c:v>
                </c:pt>
                <c:pt idx="15">
                  <c:v>65</c:v>
                </c:pt>
                <c:pt idx="16">
                  <c:v>94</c:v>
                </c:pt>
                <c:pt idx="17">
                  <c:v>86</c:v>
                </c:pt>
                <c:pt idx="18">
                  <c:v>46</c:v>
                </c:pt>
                <c:pt idx="19">
                  <c:v>40</c:v>
                </c:pt>
                <c:pt idx="20">
                  <c:v>73</c:v>
                </c:pt>
                <c:pt idx="21">
                  <c:v>29</c:v>
                </c:pt>
                <c:pt idx="22">
                  <c:v>36.5</c:v>
                </c:pt>
                <c:pt idx="23">
                  <c:v>29.5</c:v>
                </c:pt>
                <c:pt idx="24">
                  <c:v>22</c:v>
                </c:pt>
                <c:pt idx="25">
                  <c:v>29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Sheet1!$B$68:$B$93</c15:f>
                <c15:dlblRangeCache>
                  <c:ptCount val="26"/>
                  <c:pt idx="0">
                    <c:v>Indonesia</c:v>
                  </c:pt>
                  <c:pt idx="1">
                    <c:v>Phillipines</c:v>
                  </c:pt>
                  <c:pt idx="2">
                    <c:v>India</c:v>
                  </c:pt>
                  <c:pt idx="3">
                    <c:v>Taiwan</c:v>
                  </c:pt>
                  <c:pt idx="4">
                    <c:v>Vietnam</c:v>
                  </c:pt>
                  <c:pt idx="5">
                    <c:v>Thailand</c:v>
                  </c:pt>
                  <c:pt idx="6">
                    <c:v>UAE</c:v>
                  </c:pt>
                  <c:pt idx="7">
                    <c:v>Malaysia</c:v>
                  </c:pt>
                  <c:pt idx="8">
                    <c:v>Qatar</c:v>
                  </c:pt>
                  <c:pt idx="9">
                    <c:v>Singapore</c:v>
                  </c:pt>
                  <c:pt idx="10">
                    <c:v>Saudi Arabia</c:v>
                  </c:pt>
                  <c:pt idx="11">
                    <c:v>Kuwait</c:v>
                  </c:pt>
                  <c:pt idx="12">
                    <c:v>Hong Kong</c:v>
                  </c:pt>
                  <c:pt idx="13">
                    <c:v>France</c:v>
                  </c:pt>
                  <c:pt idx="14">
                    <c:v>Australia</c:v>
                  </c:pt>
                  <c:pt idx="15">
                    <c:v>USA</c:v>
                  </c:pt>
                  <c:pt idx="16">
                    <c:v>Bahrain</c:v>
                  </c:pt>
                  <c:pt idx="17">
                    <c:v>Egypt</c:v>
                  </c:pt>
                  <c:pt idx="18">
                    <c:v>Spain</c:v>
                  </c:pt>
                  <c:pt idx="19">
                    <c:v>Germany</c:v>
                  </c:pt>
                  <c:pt idx="20">
                    <c:v>Italy</c:v>
                  </c:pt>
                  <c:pt idx="21">
                    <c:v>Great Britain</c:v>
                  </c:pt>
                  <c:pt idx="22">
                    <c:v>Finland</c:v>
                  </c:pt>
                  <c:pt idx="23">
                    <c:v>Norway</c:v>
                  </c:pt>
                  <c:pt idx="24">
                    <c:v>Sweden</c:v>
                  </c:pt>
                  <c:pt idx="25">
                    <c:v>Denmark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A284-4629-8C62-C7B1CBD9D60F}"/>
            </c:ext>
          </c:extLst>
        </c:ser>
        <c:ser>
          <c:idx val="2"/>
          <c:order val="2"/>
          <c:tx>
            <c:v>Climate Concern (human extinction: VL)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0000FF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rgbClr val="0000FF"/>
                </a:solidFill>
              </a:ln>
              <a:effectLst/>
            </c:spPr>
            <c:trendlineType val="linear"/>
            <c:dispRSqr val="0"/>
            <c:dispEq val="0"/>
          </c:trendline>
          <c:xVal>
            <c:strRef>
              <c:f>Sheet1!$B$68:$B$93</c:f>
              <c:strCache>
                <c:ptCount val="26"/>
                <c:pt idx="0">
                  <c:v>Indonesia</c:v>
                </c:pt>
                <c:pt idx="1">
                  <c:v>Phillipines</c:v>
                </c:pt>
                <c:pt idx="2">
                  <c:v>India</c:v>
                </c:pt>
                <c:pt idx="3">
                  <c:v>Taiwan</c:v>
                </c:pt>
                <c:pt idx="4">
                  <c:v>Vietnam</c:v>
                </c:pt>
                <c:pt idx="5">
                  <c:v>Thailand</c:v>
                </c:pt>
                <c:pt idx="6">
                  <c:v>UAE</c:v>
                </c:pt>
                <c:pt idx="7">
                  <c:v>Malaysia</c:v>
                </c:pt>
                <c:pt idx="8">
                  <c:v>Qatar</c:v>
                </c:pt>
                <c:pt idx="9">
                  <c:v>Singapore</c:v>
                </c:pt>
                <c:pt idx="10">
                  <c:v>Saudi Arabia</c:v>
                </c:pt>
                <c:pt idx="11">
                  <c:v>Kuwait</c:v>
                </c:pt>
                <c:pt idx="12">
                  <c:v>Hong Kong</c:v>
                </c:pt>
                <c:pt idx="13">
                  <c:v>France</c:v>
                </c:pt>
                <c:pt idx="14">
                  <c:v>Australia</c:v>
                </c:pt>
                <c:pt idx="15">
                  <c:v>USA</c:v>
                </c:pt>
                <c:pt idx="16">
                  <c:v>Bahrain</c:v>
                </c:pt>
                <c:pt idx="17">
                  <c:v>Egypt</c:v>
                </c:pt>
                <c:pt idx="18">
                  <c:v>Spain</c:v>
                </c:pt>
                <c:pt idx="19">
                  <c:v>Germany</c:v>
                </c:pt>
                <c:pt idx="20">
                  <c:v>Italy</c:v>
                </c:pt>
                <c:pt idx="21">
                  <c:v>Great Britain</c:v>
                </c:pt>
                <c:pt idx="22">
                  <c:v>Finland</c:v>
                </c:pt>
                <c:pt idx="23">
                  <c:v>Norway</c:v>
                </c:pt>
                <c:pt idx="24">
                  <c:v>Sweden</c:v>
                </c:pt>
                <c:pt idx="25">
                  <c:v>Denmark</c:v>
                </c:pt>
              </c:strCache>
            </c:strRef>
          </c:xVal>
          <c:yVal>
            <c:numRef>
              <c:f>Sheet1!$E$68:$E$93</c:f>
              <c:numCache>
                <c:formatCode>General</c:formatCode>
                <c:ptCount val="26"/>
                <c:pt idx="0">
                  <c:v>82</c:v>
                </c:pt>
                <c:pt idx="1">
                  <c:v>81</c:v>
                </c:pt>
                <c:pt idx="2">
                  <c:v>80</c:v>
                </c:pt>
                <c:pt idx="3">
                  <c:v>80</c:v>
                </c:pt>
                <c:pt idx="4">
                  <c:v>74</c:v>
                </c:pt>
                <c:pt idx="5">
                  <c:v>68</c:v>
                </c:pt>
                <c:pt idx="6">
                  <c:v>67</c:v>
                </c:pt>
                <c:pt idx="7">
                  <c:v>67</c:v>
                </c:pt>
                <c:pt idx="8">
                  <c:v>66</c:v>
                </c:pt>
                <c:pt idx="9">
                  <c:v>63</c:v>
                </c:pt>
                <c:pt idx="10">
                  <c:v>62</c:v>
                </c:pt>
                <c:pt idx="11">
                  <c:v>61</c:v>
                </c:pt>
                <c:pt idx="12">
                  <c:v>61</c:v>
                </c:pt>
                <c:pt idx="13">
                  <c:v>61</c:v>
                </c:pt>
                <c:pt idx="14">
                  <c:v>60</c:v>
                </c:pt>
                <c:pt idx="15">
                  <c:v>60</c:v>
                </c:pt>
                <c:pt idx="16">
                  <c:v>58</c:v>
                </c:pt>
                <c:pt idx="17">
                  <c:v>58</c:v>
                </c:pt>
                <c:pt idx="18">
                  <c:v>58</c:v>
                </c:pt>
                <c:pt idx="19">
                  <c:v>57</c:v>
                </c:pt>
                <c:pt idx="20">
                  <c:v>56</c:v>
                </c:pt>
                <c:pt idx="21">
                  <c:v>54</c:v>
                </c:pt>
                <c:pt idx="22">
                  <c:v>53</c:v>
                </c:pt>
                <c:pt idx="23">
                  <c:v>52</c:v>
                </c:pt>
                <c:pt idx="24">
                  <c:v>52</c:v>
                </c:pt>
                <c:pt idx="25">
                  <c:v>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284-4629-8C62-C7B1CBD9D6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607752"/>
        <c:axId val="54960152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  <a:round/>
                    </a:ln>
                    <a:effectLst/>
                  </c:spPr>
                </c:marker>
                <c:xVal>
                  <c:strRef>
                    <c:extLst>
                      <c:ext uri="{02D57815-91ED-43cb-92C2-25804820EDAC}">
                        <c15:formulaRef>
                          <c15:sqref>Sheet1!$B$68:$B$93</c15:sqref>
                        </c15:formulaRef>
                      </c:ext>
                    </c:extLst>
                    <c:strCache>
                      <c:ptCount val="26"/>
                      <c:pt idx="0">
                        <c:v>Indonesia</c:v>
                      </c:pt>
                      <c:pt idx="1">
                        <c:v>Phillipines</c:v>
                      </c:pt>
                      <c:pt idx="2">
                        <c:v>India</c:v>
                      </c:pt>
                      <c:pt idx="3">
                        <c:v>Taiwan</c:v>
                      </c:pt>
                      <c:pt idx="4">
                        <c:v>Vietnam</c:v>
                      </c:pt>
                      <c:pt idx="5">
                        <c:v>Thailand</c:v>
                      </c:pt>
                      <c:pt idx="6">
                        <c:v>UAE</c:v>
                      </c:pt>
                      <c:pt idx="7">
                        <c:v>Malaysia</c:v>
                      </c:pt>
                      <c:pt idx="8">
                        <c:v>Qatar</c:v>
                      </c:pt>
                      <c:pt idx="9">
                        <c:v>Singapore</c:v>
                      </c:pt>
                      <c:pt idx="10">
                        <c:v>Saudi Arabia</c:v>
                      </c:pt>
                      <c:pt idx="11">
                        <c:v>Kuwait</c:v>
                      </c:pt>
                      <c:pt idx="12">
                        <c:v>Hong Kong</c:v>
                      </c:pt>
                      <c:pt idx="13">
                        <c:v>France</c:v>
                      </c:pt>
                      <c:pt idx="14">
                        <c:v>Australia</c:v>
                      </c:pt>
                      <c:pt idx="15">
                        <c:v>USA</c:v>
                      </c:pt>
                      <c:pt idx="16">
                        <c:v>Bahrain</c:v>
                      </c:pt>
                      <c:pt idx="17">
                        <c:v>Egypt</c:v>
                      </c:pt>
                      <c:pt idx="18">
                        <c:v>Spain</c:v>
                      </c:pt>
                      <c:pt idx="19">
                        <c:v>Germany</c:v>
                      </c:pt>
                      <c:pt idx="20">
                        <c:v>Italy</c:v>
                      </c:pt>
                      <c:pt idx="21">
                        <c:v>Great Britain</c:v>
                      </c:pt>
                      <c:pt idx="22">
                        <c:v>Finland</c:v>
                      </c:pt>
                      <c:pt idx="23">
                        <c:v>Norway</c:v>
                      </c:pt>
                      <c:pt idx="24">
                        <c:v>Sweden</c:v>
                      </c:pt>
                      <c:pt idx="25">
                        <c:v>Denmark</c:v>
                      </c:pt>
                    </c:strCache>
                  </c:strRef>
                </c:xVal>
                <c:yVal>
                  <c:numRef>
                    <c:extLst>
                      <c:ext uri="{02D57815-91ED-43cb-92C2-25804820EDAC}">
                        <c15:formulaRef>
                          <c15:sqref>Sheet1!$C$68:$C$93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37</c:v>
                      </c:pt>
                      <c:pt idx="1">
                        <c:v>36</c:v>
                      </c:pt>
                      <c:pt idx="2">
                        <c:v>35</c:v>
                      </c:pt>
                      <c:pt idx="3">
                        <c:v>35</c:v>
                      </c:pt>
                      <c:pt idx="4">
                        <c:v>29</c:v>
                      </c:pt>
                      <c:pt idx="5">
                        <c:v>23</c:v>
                      </c:pt>
                      <c:pt idx="6">
                        <c:v>22</c:v>
                      </c:pt>
                      <c:pt idx="7">
                        <c:v>22</c:v>
                      </c:pt>
                      <c:pt idx="8">
                        <c:v>21</c:v>
                      </c:pt>
                      <c:pt idx="9">
                        <c:v>18</c:v>
                      </c:pt>
                      <c:pt idx="10">
                        <c:v>17</c:v>
                      </c:pt>
                      <c:pt idx="11">
                        <c:v>16</c:v>
                      </c:pt>
                      <c:pt idx="12">
                        <c:v>16</c:v>
                      </c:pt>
                      <c:pt idx="13">
                        <c:v>16</c:v>
                      </c:pt>
                      <c:pt idx="14">
                        <c:v>15</c:v>
                      </c:pt>
                      <c:pt idx="15">
                        <c:v>15</c:v>
                      </c:pt>
                      <c:pt idx="16">
                        <c:v>13</c:v>
                      </c:pt>
                      <c:pt idx="17">
                        <c:v>13</c:v>
                      </c:pt>
                      <c:pt idx="18">
                        <c:v>13</c:v>
                      </c:pt>
                      <c:pt idx="19">
                        <c:v>12</c:v>
                      </c:pt>
                      <c:pt idx="20">
                        <c:v>11</c:v>
                      </c:pt>
                      <c:pt idx="21">
                        <c:v>9</c:v>
                      </c:pt>
                      <c:pt idx="22">
                        <c:v>8</c:v>
                      </c:pt>
                      <c:pt idx="23">
                        <c:v>7</c:v>
                      </c:pt>
                      <c:pt idx="24">
                        <c:v>7</c:v>
                      </c:pt>
                      <c:pt idx="25">
                        <c:v>6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A284-4629-8C62-C7B1CBD9D60F}"/>
                  </c:ext>
                </c:extLst>
              </c15:ser>
            </c15:filteredScatterSeries>
          </c:ext>
        </c:extLst>
      </c:scatterChart>
      <c:valAx>
        <c:axId val="549607752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u="none" strike="noStrike" cap="all" baseline="0">
                    <a:effectLst/>
                  </a:rPr>
                  <a:t>Country Number, in Descending Order of climate concern (Human Extinction: 'Very Likely')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601520"/>
        <c:crosses val="autoZero"/>
        <c:crossBetween val="midCat"/>
      </c:valAx>
      <c:valAx>
        <c:axId val="549601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cap="all" baseline="0">
                    <a:effectLst/>
                  </a:rPr>
                  <a:t>%  Religiosity / climate concern </a:t>
                </a:r>
                <a:r>
                  <a:rPr lang="en-GB" sz="1200" b="1" i="0" cap="all" baseline="0">
                    <a:effectLst/>
                  </a:rPr>
                  <a:t>+45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6077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cap="all" baseline="0">
                <a:effectLst/>
              </a:rPr>
              <a:t>Climate Change Concerns ('Excess Guilt'), and Religiosity; data-points = countries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Religiosity (averaged)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xVal>
            <c:strRef>
              <c:f>Sheet1!$B$289:$B$298</c:f>
              <c:strCache>
                <c:ptCount val="10"/>
                <c:pt idx="0">
                  <c:v>Indonesia</c:v>
                </c:pt>
                <c:pt idx="1">
                  <c:v>India</c:v>
                </c:pt>
                <c:pt idx="2">
                  <c:v>Australia</c:v>
                </c:pt>
                <c:pt idx="3">
                  <c:v>Italy</c:v>
                </c:pt>
                <c:pt idx="4">
                  <c:v>Spain</c:v>
                </c:pt>
                <c:pt idx="5">
                  <c:v>Germany</c:v>
                </c:pt>
                <c:pt idx="6">
                  <c:v>France</c:v>
                </c:pt>
                <c:pt idx="7">
                  <c:v>Great Britain</c:v>
                </c:pt>
                <c:pt idx="8">
                  <c:v>Saudia Arabia</c:v>
                </c:pt>
                <c:pt idx="9">
                  <c:v>USA</c:v>
                </c:pt>
              </c:strCache>
            </c:strRef>
          </c:xVal>
          <c:yVal>
            <c:numRef>
              <c:f>Sheet1!$D$289:$D$298</c:f>
              <c:numCache>
                <c:formatCode>General</c:formatCode>
                <c:ptCount val="10"/>
                <c:pt idx="0">
                  <c:v>84.5</c:v>
                </c:pt>
                <c:pt idx="1">
                  <c:v>92.5</c:v>
                </c:pt>
                <c:pt idx="2">
                  <c:v>34.5</c:v>
                </c:pt>
                <c:pt idx="3">
                  <c:v>73</c:v>
                </c:pt>
                <c:pt idx="4">
                  <c:v>46</c:v>
                </c:pt>
                <c:pt idx="5">
                  <c:v>40</c:v>
                </c:pt>
                <c:pt idx="6">
                  <c:v>40</c:v>
                </c:pt>
                <c:pt idx="7">
                  <c:v>29</c:v>
                </c:pt>
                <c:pt idx="8">
                  <c:v>84.5</c:v>
                </c:pt>
                <c:pt idx="9">
                  <c:v>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50-437B-9982-A784C499021E}"/>
            </c:ext>
          </c:extLst>
        </c:ser>
        <c:ser>
          <c:idx val="2"/>
          <c:order val="2"/>
          <c:tx>
            <c:v>Climate concerns (excess guilt)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0000FF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rgbClr val="0000FF"/>
                </a:solidFill>
              </a:ln>
              <a:effectLst/>
            </c:spPr>
            <c:trendlineType val="linear"/>
            <c:dispRSqr val="0"/>
            <c:dispEq val="0"/>
          </c:trendline>
          <c:xVal>
            <c:strRef>
              <c:f>Sheet1!$B$289:$B$298</c:f>
              <c:strCache>
                <c:ptCount val="10"/>
                <c:pt idx="0">
                  <c:v>Indonesia</c:v>
                </c:pt>
                <c:pt idx="1">
                  <c:v>India</c:v>
                </c:pt>
                <c:pt idx="2">
                  <c:v>Australia</c:v>
                </c:pt>
                <c:pt idx="3">
                  <c:v>Italy</c:v>
                </c:pt>
                <c:pt idx="4">
                  <c:v>Spain</c:v>
                </c:pt>
                <c:pt idx="5">
                  <c:v>Germany</c:v>
                </c:pt>
                <c:pt idx="6">
                  <c:v>France</c:v>
                </c:pt>
                <c:pt idx="7">
                  <c:v>Great Britain</c:v>
                </c:pt>
                <c:pt idx="8">
                  <c:v>Saudia Arabia</c:v>
                </c:pt>
                <c:pt idx="9">
                  <c:v>USA</c:v>
                </c:pt>
              </c:strCache>
            </c:strRef>
          </c:xVal>
          <c:yVal>
            <c:numRef>
              <c:f>Sheet1!$E$289:$E$298</c:f>
              <c:numCache>
                <c:formatCode>General</c:formatCode>
                <c:ptCount val="10"/>
                <c:pt idx="0">
                  <c:v>81</c:v>
                </c:pt>
                <c:pt idx="1">
                  <c:v>76</c:v>
                </c:pt>
                <c:pt idx="2">
                  <c:v>65</c:v>
                </c:pt>
                <c:pt idx="3">
                  <c:v>63.5</c:v>
                </c:pt>
                <c:pt idx="4">
                  <c:v>57.5</c:v>
                </c:pt>
                <c:pt idx="5">
                  <c:v>54</c:v>
                </c:pt>
                <c:pt idx="6">
                  <c:v>51</c:v>
                </c:pt>
                <c:pt idx="7">
                  <c:v>49.5</c:v>
                </c:pt>
                <c:pt idx="8">
                  <c:v>48</c:v>
                </c:pt>
                <c:pt idx="9">
                  <c:v>44.5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250-437B-9982-A784C4990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422288"/>
        <c:axId val="227419992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  <a:round/>
                    </a:ln>
                    <a:effectLst/>
                  </c:spPr>
                </c:marker>
                <c:xVal>
                  <c:strRef>
                    <c:extLst>
                      <c:ext uri="{02D57815-91ED-43cb-92C2-25804820EDAC}">
                        <c15:formulaRef>
                          <c15:sqref>Sheet1!$B$289:$B$298</c15:sqref>
                        </c15:formulaRef>
                      </c:ext>
                    </c:extLst>
                    <c:strCache>
                      <c:ptCount val="10"/>
                      <c:pt idx="0">
                        <c:v>Indonesia</c:v>
                      </c:pt>
                      <c:pt idx="1">
                        <c:v>India</c:v>
                      </c:pt>
                      <c:pt idx="2">
                        <c:v>Australia</c:v>
                      </c:pt>
                      <c:pt idx="3">
                        <c:v>Italy</c:v>
                      </c:pt>
                      <c:pt idx="4">
                        <c:v>Spain</c:v>
                      </c:pt>
                      <c:pt idx="5">
                        <c:v>Germany</c:v>
                      </c:pt>
                      <c:pt idx="6">
                        <c:v>France</c:v>
                      </c:pt>
                      <c:pt idx="7">
                        <c:v>Great Britain</c:v>
                      </c:pt>
                      <c:pt idx="8">
                        <c:v>Saudia Arabia</c:v>
                      </c:pt>
                      <c:pt idx="9">
                        <c:v>USA</c:v>
                      </c:pt>
                    </c:strCache>
                  </c:strRef>
                </c:xVal>
                <c:yVal>
                  <c:numRef>
                    <c:extLst>
                      <c:ext uri="{02D57815-91ED-43cb-92C2-25804820EDAC}">
                        <c15:formulaRef>
                          <c15:sqref>Sheet1!$C$289:$C$298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37</c:v>
                      </c:pt>
                      <c:pt idx="1">
                        <c:v>32</c:v>
                      </c:pt>
                      <c:pt idx="2">
                        <c:v>21</c:v>
                      </c:pt>
                      <c:pt idx="3">
                        <c:v>19.5</c:v>
                      </c:pt>
                      <c:pt idx="4">
                        <c:v>13.5</c:v>
                      </c:pt>
                      <c:pt idx="5">
                        <c:v>10</c:v>
                      </c:pt>
                      <c:pt idx="6">
                        <c:v>7</c:v>
                      </c:pt>
                      <c:pt idx="7">
                        <c:v>5.5</c:v>
                      </c:pt>
                      <c:pt idx="8">
                        <c:v>4</c:v>
                      </c:pt>
                      <c:pt idx="9">
                        <c:v>0.5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8250-437B-9982-A784C499021E}"/>
                  </c:ext>
                </c:extLst>
              </c15:ser>
            </c15:filteredScatterSeries>
          </c:ext>
        </c:extLst>
      </c:scatterChart>
      <c:valAx>
        <c:axId val="2274222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1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0" i="0" cap="all" baseline="0">
                    <a:effectLst/>
                  </a:rPr>
                  <a:t>Country Number, in Descending Order of climate concern (Excess Guilt)</a:t>
                </a:r>
                <a:endParaRPr lang="en-GB" sz="11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1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419992"/>
        <c:crosses val="autoZero"/>
        <c:crossBetween val="midCat"/>
      </c:valAx>
      <c:valAx>
        <c:axId val="227419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/>
                  <a:t>%  </a:t>
                </a:r>
                <a:r>
                  <a:rPr lang="en-GB" sz="1100" b="0" i="0" u="none" strike="noStrike" cap="all" baseline="0">
                    <a:effectLst/>
                  </a:rPr>
                  <a:t>Religiosity / climate concern </a:t>
                </a:r>
                <a:r>
                  <a:rPr lang="en-GB" sz="1100" b="1" i="0" u="none" strike="noStrike" cap="all" baseline="0">
                    <a:effectLst/>
                  </a:rPr>
                  <a:t>+ 44</a:t>
                </a:r>
                <a:endParaRPr lang="en-GB" sz="11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7422288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b="1"/>
              <a:t>Religiosity</a:t>
            </a:r>
            <a:r>
              <a:rPr lang="en-GB" b="1" baseline="0"/>
              <a:t> versus response 'A Great Deal' to the question: '</a:t>
            </a:r>
            <a:r>
              <a:rPr lang="en-US" sz="1400" b="1" i="0" u="none" strike="noStrike" baseline="0">
                <a:effectLst/>
              </a:rPr>
              <a:t>How much of an impact, if any, do you believe climate change will have on your life?', for 26 Nations</a:t>
            </a:r>
            <a:endParaRPr lang="en-GB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B61CD7E-58F4-42D4-90B2-A172AB5B0DF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4EE-4E37-8481-B3C0287DAE5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5CDB28B-4D28-4773-A0F3-526F7B35090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4EE-4E37-8481-B3C0287DAE5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1022594-8EB1-45FF-8CA2-8B5E3ADF227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34EE-4E37-8481-B3C0287DAE5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9DCC6DA-6B0A-4207-9E29-34236B36B5E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4EE-4E37-8481-B3C0287DAE5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26B7E32-DDF3-43DB-BB6C-D2B0206C169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4EE-4E37-8481-B3C0287DAE5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43FDDBA-B4AE-49EB-B7F8-002A289F152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4EE-4E37-8481-B3C0287DAE5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913C973-84D4-4CE0-9EEE-C96BD80A070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34EE-4E37-8481-B3C0287DAE5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CFF1650-B0B5-4E80-85E8-F1EA2FB3B82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34EE-4E37-8481-B3C0287DAE5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7E2B837-A39D-4DA7-A0E5-5E73F119300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4EE-4E37-8481-B3C0287DAE5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BCF794C-9A88-491A-AFE0-DABC478A0E2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34EE-4E37-8481-B3C0287DAE5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747B945-D5E4-4A1A-B576-E827A421E34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34EE-4E37-8481-B3C0287DAE5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69E2DD0-A12E-4586-9626-FAC23FBCCDB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34EE-4E37-8481-B3C0287DAE5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0ABC1A58-D4C0-4CD9-B097-C6ED86B706F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34EE-4E37-8481-B3C0287DAE5A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E042742D-299C-455D-A827-983F0621F35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34EE-4E37-8481-B3C0287DAE5A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FAFA77E5-99D5-4F04-B0ED-660D5017709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34EE-4E37-8481-B3C0287DAE5A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2FE70DC-039C-4730-B0A2-54F2A953637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34EE-4E37-8481-B3C0287DAE5A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03ACFBF-1950-4D3E-B067-5423B01E1AC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34EE-4E37-8481-B3C0287DAE5A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1C9EF737-9506-4688-85B0-3EC1EC04065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34EE-4E37-8481-B3C0287DAE5A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270AE67-0D17-4D8E-87C4-B4FC889E4F0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34EE-4E37-8481-B3C0287DAE5A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49AE9406-ADDE-43D2-B59B-B1129F125C1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34EE-4E37-8481-B3C0287DAE5A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4E95E613-7E21-48DE-BED2-4585D48C2C3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34EE-4E37-8481-B3C0287DAE5A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02860DDE-23BE-4474-A51E-5087C1EF396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34EE-4E37-8481-B3C0287DAE5A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FFE0C810-8079-4803-B6AE-DE212B741CA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34EE-4E37-8481-B3C0287DAE5A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354B4466-7778-4588-BF93-E35FD1D6562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34EE-4E37-8481-B3C0287DAE5A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3F761C27-94BD-4F49-A4EB-6AB2C256D05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34EE-4E37-8481-B3C0287DAE5A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50F07FFC-0D5D-4FA4-A6DF-79151E9AD88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34EE-4E37-8481-B3C0287DAE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7.1063995895697174E-2"/>
                  <c:y val="0.5832125712265241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Sheet1!$C$37:$C$62</c:f>
              <c:numCache>
                <c:formatCode>General</c:formatCode>
                <c:ptCount val="26"/>
                <c:pt idx="0">
                  <c:v>75</c:v>
                </c:pt>
                <c:pt idx="1">
                  <c:v>74</c:v>
                </c:pt>
                <c:pt idx="2">
                  <c:v>70</c:v>
                </c:pt>
                <c:pt idx="3">
                  <c:v>65</c:v>
                </c:pt>
                <c:pt idx="4">
                  <c:v>58</c:v>
                </c:pt>
                <c:pt idx="5">
                  <c:v>56</c:v>
                </c:pt>
                <c:pt idx="6">
                  <c:v>55</c:v>
                </c:pt>
                <c:pt idx="7">
                  <c:v>55</c:v>
                </c:pt>
                <c:pt idx="8">
                  <c:v>53</c:v>
                </c:pt>
                <c:pt idx="9">
                  <c:v>47</c:v>
                </c:pt>
                <c:pt idx="10">
                  <c:v>45</c:v>
                </c:pt>
                <c:pt idx="11">
                  <c:v>41</c:v>
                </c:pt>
                <c:pt idx="12">
                  <c:v>41</c:v>
                </c:pt>
                <c:pt idx="13">
                  <c:v>38</c:v>
                </c:pt>
                <c:pt idx="14">
                  <c:v>32</c:v>
                </c:pt>
                <c:pt idx="15">
                  <c:v>29</c:v>
                </c:pt>
                <c:pt idx="16">
                  <c:v>29</c:v>
                </c:pt>
                <c:pt idx="17">
                  <c:v>26</c:v>
                </c:pt>
                <c:pt idx="18">
                  <c:v>25</c:v>
                </c:pt>
                <c:pt idx="19">
                  <c:v>24</c:v>
                </c:pt>
                <c:pt idx="20">
                  <c:v>17</c:v>
                </c:pt>
                <c:pt idx="21">
                  <c:v>16</c:v>
                </c:pt>
                <c:pt idx="22">
                  <c:v>14</c:v>
                </c:pt>
                <c:pt idx="23">
                  <c:v>12</c:v>
                </c:pt>
                <c:pt idx="24">
                  <c:v>11</c:v>
                </c:pt>
                <c:pt idx="25">
                  <c:v>10</c:v>
                </c:pt>
              </c:numCache>
            </c:numRef>
          </c:xVal>
          <c:yVal>
            <c:numRef>
              <c:f>Sheet1!$D$37:$D$62</c:f>
              <c:numCache>
                <c:formatCode>General</c:formatCode>
                <c:ptCount val="26"/>
                <c:pt idx="0">
                  <c:v>93.5</c:v>
                </c:pt>
                <c:pt idx="1">
                  <c:v>33.5</c:v>
                </c:pt>
                <c:pt idx="2">
                  <c:v>92.5</c:v>
                </c:pt>
                <c:pt idx="3">
                  <c:v>95</c:v>
                </c:pt>
                <c:pt idx="4">
                  <c:v>86</c:v>
                </c:pt>
                <c:pt idx="5">
                  <c:v>91</c:v>
                </c:pt>
                <c:pt idx="6">
                  <c:v>97.5</c:v>
                </c:pt>
                <c:pt idx="7">
                  <c:v>91</c:v>
                </c:pt>
                <c:pt idx="8">
                  <c:v>94</c:v>
                </c:pt>
                <c:pt idx="9">
                  <c:v>86.5</c:v>
                </c:pt>
                <c:pt idx="10">
                  <c:v>84.5</c:v>
                </c:pt>
                <c:pt idx="11">
                  <c:v>84.5</c:v>
                </c:pt>
                <c:pt idx="12">
                  <c:v>75.5</c:v>
                </c:pt>
                <c:pt idx="13">
                  <c:v>60.5</c:v>
                </c:pt>
                <c:pt idx="14">
                  <c:v>46</c:v>
                </c:pt>
                <c:pt idx="15">
                  <c:v>73</c:v>
                </c:pt>
                <c:pt idx="16">
                  <c:v>34.5</c:v>
                </c:pt>
                <c:pt idx="17">
                  <c:v>40</c:v>
                </c:pt>
                <c:pt idx="18">
                  <c:v>30.5</c:v>
                </c:pt>
                <c:pt idx="19">
                  <c:v>65</c:v>
                </c:pt>
                <c:pt idx="20">
                  <c:v>29</c:v>
                </c:pt>
                <c:pt idx="21">
                  <c:v>40</c:v>
                </c:pt>
                <c:pt idx="22">
                  <c:v>36.5</c:v>
                </c:pt>
                <c:pt idx="23">
                  <c:v>29.5</c:v>
                </c:pt>
                <c:pt idx="24">
                  <c:v>22</c:v>
                </c:pt>
                <c:pt idx="25">
                  <c:v>29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Sheet1!$B$37:$B$62</c15:f>
                <c15:dlblRangeCache>
                  <c:ptCount val="26"/>
                  <c:pt idx="0">
                    <c:v>Phillipines</c:v>
                  </c:pt>
                  <c:pt idx="1">
                    <c:v>Vietnam</c:v>
                  </c:pt>
                  <c:pt idx="2">
                    <c:v>India</c:v>
                  </c:pt>
                  <c:pt idx="3">
                    <c:v>Qatar</c:v>
                  </c:pt>
                  <c:pt idx="4">
                    <c:v>Egypt</c:v>
                  </c:pt>
                  <c:pt idx="5">
                    <c:v>UAE</c:v>
                  </c:pt>
                  <c:pt idx="6">
                    <c:v>Thailand</c:v>
                  </c:pt>
                  <c:pt idx="7">
                    <c:v>Kuwait</c:v>
                  </c:pt>
                  <c:pt idx="8">
                    <c:v>Bahrain</c:v>
                  </c:pt>
                  <c:pt idx="9">
                    <c:v>Malaysia</c:v>
                  </c:pt>
                  <c:pt idx="10">
                    <c:v>Indonesia</c:v>
                  </c:pt>
                  <c:pt idx="11">
                    <c:v>Saudia Arabia</c:v>
                  </c:pt>
                  <c:pt idx="12">
                    <c:v>Singapore</c:v>
                  </c:pt>
                  <c:pt idx="13">
                    <c:v>Taiwan</c:v>
                  </c:pt>
                  <c:pt idx="14">
                    <c:v>Spain</c:v>
                  </c:pt>
                  <c:pt idx="15">
                    <c:v>Italy</c:v>
                  </c:pt>
                  <c:pt idx="16">
                    <c:v>Australia</c:v>
                  </c:pt>
                  <c:pt idx="17">
                    <c:v>France</c:v>
                  </c:pt>
                  <c:pt idx="18">
                    <c:v>Hong Kong</c:v>
                  </c:pt>
                  <c:pt idx="19">
                    <c:v>USA</c:v>
                  </c:pt>
                  <c:pt idx="20">
                    <c:v>Great Britain</c:v>
                  </c:pt>
                  <c:pt idx="21">
                    <c:v>Germany</c:v>
                  </c:pt>
                  <c:pt idx="22">
                    <c:v>Finland</c:v>
                  </c:pt>
                  <c:pt idx="23">
                    <c:v>Norway</c:v>
                  </c:pt>
                  <c:pt idx="24">
                    <c:v>Sweden</c:v>
                  </c:pt>
                  <c:pt idx="25">
                    <c:v>Denmark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34EE-4E37-8481-B3C0287DA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002696"/>
        <c:axId val="582010240"/>
      </c:scatterChart>
      <c:valAx>
        <c:axId val="582002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/>
                  <a:t>% Climate Change Concern (Personal Impact: 'Great Deal') -</a:t>
                </a:r>
                <a:r>
                  <a:rPr lang="en-GB" sz="1400" baseline="0"/>
                  <a:t> YouGov 2019 survey</a:t>
                </a:r>
                <a:endParaRPr lang="en-GB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010240"/>
        <c:crosses val="autoZero"/>
        <c:crossBetween val="midCat"/>
      </c:valAx>
      <c:valAx>
        <c:axId val="58201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% National Religiosity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002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Straight X, Y version of Chart 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876870517485463E-2"/>
          <c:y val="6.2106194690265487E-2"/>
          <c:w val="0.9344886569713704"/>
          <c:h val="0.8932951013866629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5FA8D6C-A66E-476C-9474-221B4EEE87D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465-48A3-A0A9-98DE29C9E8A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5EF8B30-962F-453F-8962-5A80E33F28B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465-48A3-A0A9-98DE29C9E8A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F812FEF-941A-4E0A-ADA8-E186D3FFD08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465-48A3-A0A9-98DE29C9E8A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08ECF32-192A-4A29-99E2-58D8C2E4135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465-48A3-A0A9-98DE29C9E8A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74CC168-FF3A-4A62-B5C0-8EEE9009953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465-48A3-A0A9-98DE29C9E8A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5AC3466-41C3-47E7-A8B1-8BDF56D514A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465-48A3-A0A9-98DE29C9E8A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6066E28-C5BD-4E0E-93DF-51402706053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465-48A3-A0A9-98DE29C9E8A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2AE3589-2CCF-4E20-9034-3B39432AD70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465-48A3-A0A9-98DE29C9E8A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786BCFCA-CF72-48F3-BEEC-99A2B6FD037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465-48A3-A0A9-98DE29C9E8A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2063843-09A2-45AE-A0DE-3DADA4403AA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7465-48A3-A0A9-98DE29C9E8A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D3A3CA4-33EA-4530-A150-BBD27328793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465-48A3-A0A9-98DE29C9E8A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E9149E9-2294-468E-8B7C-ABF1A08C721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7465-48A3-A0A9-98DE29C9E8A1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1042B189-C2F3-49B2-95EC-31A31556461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7465-48A3-A0A9-98DE29C9E8A1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2D98823D-268C-45C7-804F-336FBD86E46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7465-48A3-A0A9-98DE29C9E8A1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3128B692-4474-4BB2-A305-CA5236D7CCD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7465-48A3-A0A9-98DE29C9E8A1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F0CC49C1-60AE-4B97-9B8F-1B5215A4E57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7465-48A3-A0A9-98DE29C9E8A1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3355A124-9A35-4E2F-AD74-78D33059BE0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7465-48A3-A0A9-98DE29C9E8A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AD7638D-CB62-404C-A24D-3E87EE10946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7465-48A3-A0A9-98DE29C9E8A1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F98B3541-C361-4099-B14C-C428D4E572C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7465-48A3-A0A9-98DE29C9E8A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578D5225-52C1-4CA3-A51E-8E9EA0BEF2E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7465-48A3-A0A9-98DE29C9E8A1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2BD2B393-D0E8-41EE-B8D0-CE6D74EB235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7465-48A3-A0A9-98DE29C9E8A1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35216DFE-9EDC-4E05-8FEA-281B7F78B93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7465-48A3-A0A9-98DE29C9E8A1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986AADDC-8C96-4163-9FE9-F991A964443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7465-48A3-A0A9-98DE29C9E8A1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4479E862-8C24-4DA8-9E28-341EB36F7AF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7465-48A3-A0A9-98DE29C9E8A1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ED1A2CBC-C710-426E-90F9-4057F1246F2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7465-48A3-A0A9-98DE29C9E8A1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E16B12E3-309B-4F48-B5F5-6034E0E89B6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7465-48A3-A0A9-98DE29C9E8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2.4712124580266993E-2"/>
                  <c:y val="0.5465666504076370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Sheet1!$C$6:$C$31</c:f>
              <c:numCache>
                <c:formatCode>General</c:formatCode>
                <c:ptCount val="26"/>
                <c:pt idx="0">
                  <c:v>97</c:v>
                </c:pt>
                <c:pt idx="1">
                  <c:v>94</c:v>
                </c:pt>
                <c:pt idx="2">
                  <c:v>94</c:v>
                </c:pt>
                <c:pt idx="3">
                  <c:v>94</c:v>
                </c:pt>
                <c:pt idx="4">
                  <c:v>92</c:v>
                </c:pt>
                <c:pt idx="5">
                  <c:v>92</c:v>
                </c:pt>
                <c:pt idx="6">
                  <c:v>89</c:v>
                </c:pt>
                <c:pt idx="7">
                  <c:v>88</c:v>
                </c:pt>
                <c:pt idx="8">
                  <c:v>88</c:v>
                </c:pt>
                <c:pt idx="9">
                  <c:v>87</c:v>
                </c:pt>
                <c:pt idx="10">
                  <c:v>85</c:v>
                </c:pt>
                <c:pt idx="11">
                  <c:v>85</c:v>
                </c:pt>
                <c:pt idx="12">
                  <c:v>85</c:v>
                </c:pt>
                <c:pt idx="13">
                  <c:v>82</c:v>
                </c:pt>
                <c:pt idx="14">
                  <c:v>81</c:v>
                </c:pt>
                <c:pt idx="15">
                  <c:v>76</c:v>
                </c:pt>
                <c:pt idx="16">
                  <c:v>74</c:v>
                </c:pt>
                <c:pt idx="17">
                  <c:v>70</c:v>
                </c:pt>
                <c:pt idx="18">
                  <c:v>65</c:v>
                </c:pt>
                <c:pt idx="19">
                  <c:v>58</c:v>
                </c:pt>
                <c:pt idx="20">
                  <c:v>55</c:v>
                </c:pt>
                <c:pt idx="21">
                  <c:v>54</c:v>
                </c:pt>
                <c:pt idx="22">
                  <c:v>49</c:v>
                </c:pt>
                <c:pt idx="23">
                  <c:v>48</c:v>
                </c:pt>
                <c:pt idx="24">
                  <c:v>47</c:v>
                </c:pt>
                <c:pt idx="25">
                  <c:v>46</c:v>
                </c:pt>
              </c:numCache>
            </c:numRef>
          </c:xVal>
          <c:yVal>
            <c:numRef>
              <c:f>Sheet1!$D$6:$D$31</c:f>
              <c:numCache>
                <c:formatCode>General</c:formatCode>
                <c:ptCount val="26"/>
                <c:pt idx="0">
                  <c:v>95</c:v>
                </c:pt>
                <c:pt idx="1">
                  <c:v>97.5</c:v>
                </c:pt>
                <c:pt idx="2">
                  <c:v>93.5</c:v>
                </c:pt>
                <c:pt idx="3">
                  <c:v>33.5</c:v>
                </c:pt>
                <c:pt idx="4">
                  <c:v>92.5</c:v>
                </c:pt>
                <c:pt idx="5">
                  <c:v>84.5</c:v>
                </c:pt>
                <c:pt idx="6">
                  <c:v>60.5</c:v>
                </c:pt>
                <c:pt idx="7">
                  <c:v>91</c:v>
                </c:pt>
                <c:pt idx="8">
                  <c:v>75.5</c:v>
                </c:pt>
                <c:pt idx="9">
                  <c:v>91</c:v>
                </c:pt>
                <c:pt idx="10">
                  <c:v>94</c:v>
                </c:pt>
                <c:pt idx="11">
                  <c:v>86</c:v>
                </c:pt>
                <c:pt idx="12">
                  <c:v>86.5</c:v>
                </c:pt>
                <c:pt idx="13">
                  <c:v>73</c:v>
                </c:pt>
                <c:pt idx="14">
                  <c:v>30.5</c:v>
                </c:pt>
                <c:pt idx="15">
                  <c:v>84.5</c:v>
                </c:pt>
                <c:pt idx="16">
                  <c:v>46</c:v>
                </c:pt>
                <c:pt idx="17">
                  <c:v>40</c:v>
                </c:pt>
                <c:pt idx="18">
                  <c:v>34.5</c:v>
                </c:pt>
                <c:pt idx="19">
                  <c:v>29</c:v>
                </c:pt>
                <c:pt idx="20">
                  <c:v>65</c:v>
                </c:pt>
                <c:pt idx="21">
                  <c:v>40</c:v>
                </c:pt>
                <c:pt idx="22">
                  <c:v>22</c:v>
                </c:pt>
                <c:pt idx="23">
                  <c:v>36.5</c:v>
                </c:pt>
                <c:pt idx="24">
                  <c:v>29.5</c:v>
                </c:pt>
                <c:pt idx="25">
                  <c:v>29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Sheet1!$B$6:$B$31</c15:f>
                <c15:dlblRangeCache>
                  <c:ptCount val="26"/>
                  <c:pt idx="0">
                    <c:v>Qatar</c:v>
                  </c:pt>
                  <c:pt idx="1">
                    <c:v>Thailand</c:v>
                  </c:pt>
                  <c:pt idx="2">
                    <c:v>Phillipines</c:v>
                  </c:pt>
                  <c:pt idx="3">
                    <c:v>Vietnam</c:v>
                  </c:pt>
                  <c:pt idx="4">
                    <c:v>India</c:v>
                  </c:pt>
                  <c:pt idx="5">
                    <c:v>Indonesia</c:v>
                  </c:pt>
                  <c:pt idx="6">
                    <c:v>Taiwan</c:v>
                  </c:pt>
                  <c:pt idx="7">
                    <c:v>UAE</c:v>
                  </c:pt>
                  <c:pt idx="8">
                    <c:v>Singapore</c:v>
                  </c:pt>
                  <c:pt idx="9">
                    <c:v>Kuwait</c:v>
                  </c:pt>
                  <c:pt idx="10">
                    <c:v>Bahrain</c:v>
                  </c:pt>
                  <c:pt idx="11">
                    <c:v>Egypt</c:v>
                  </c:pt>
                  <c:pt idx="12">
                    <c:v>Malaysia</c:v>
                  </c:pt>
                  <c:pt idx="13">
                    <c:v>Italy</c:v>
                  </c:pt>
                  <c:pt idx="14">
                    <c:v>Hong Kong</c:v>
                  </c:pt>
                  <c:pt idx="15">
                    <c:v>Saudia Arabia</c:v>
                  </c:pt>
                  <c:pt idx="16">
                    <c:v>Spain</c:v>
                  </c:pt>
                  <c:pt idx="17">
                    <c:v>France</c:v>
                  </c:pt>
                  <c:pt idx="18">
                    <c:v>Australia</c:v>
                  </c:pt>
                  <c:pt idx="19">
                    <c:v>Great Britain</c:v>
                  </c:pt>
                  <c:pt idx="20">
                    <c:v>USA</c:v>
                  </c:pt>
                  <c:pt idx="21">
                    <c:v>Germany</c:v>
                  </c:pt>
                  <c:pt idx="22">
                    <c:v>Sweden</c:v>
                  </c:pt>
                  <c:pt idx="23">
                    <c:v>Finland</c:v>
                  </c:pt>
                  <c:pt idx="24">
                    <c:v>Norway</c:v>
                  </c:pt>
                  <c:pt idx="25">
                    <c:v>Denmark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7465-48A3-A0A9-98DE29C9E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002696"/>
        <c:axId val="582010240"/>
      </c:scatterChart>
      <c:valAx>
        <c:axId val="582002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010240"/>
        <c:crosses val="autoZero"/>
        <c:crossBetween val="midCat"/>
      </c:valAx>
      <c:valAx>
        <c:axId val="58201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002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Straight X, Y version of Chart 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24773AD-EFC7-4119-B099-D87AA34AF1D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4DBF-4880-B1A4-E7E3A4964EC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BEF76E8-904A-4C1C-A5D3-E71B0CE6613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DBF-4880-B1A4-E7E3A4964EC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518FAD5-E2F9-4563-A643-C6026CF4E85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4DBF-4880-B1A4-E7E3A4964EC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E3D8B06-9588-4C72-AE61-395396BDDCF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4DBF-4880-B1A4-E7E3A4964EC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E554FFD-2E2E-482F-B843-379014FDC80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DBF-4880-B1A4-E7E3A4964EC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9643C08-70ED-4CEA-A643-8E6EF1A0E70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DBF-4880-B1A4-E7E3A4964EC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F1B4975-9F56-4016-8FB8-47372D61CFF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4DBF-4880-B1A4-E7E3A4964EC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016A616-EA1B-4BEC-9711-02436F176D4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4DBF-4880-B1A4-E7E3A4964EC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D658764-D213-4927-97DF-355DC69A23F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4DBF-4880-B1A4-E7E3A4964EC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E0DBFAA3-486D-494F-AFF7-32956DE4EF9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DBF-4880-B1A4-E7E3A4964EC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8D17504-1C4B-48E2-8599-17D02259837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4DBF-4880-B1A4-E7E3A4964EC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0774922-C4D6-4842-AC09-765D8222CAC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DBF-4880-B1A4-E7E3A4964EC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7C7F483-9431-4BFF-9865-BFAEC566930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4DBF-4880-B1A4-E7E3A4964EC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984D5EC4-5345-42AA-8D8D-9082D9A956F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4DBF-4880-B1A4-E7E3A4964EC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3E32F20F-BBC6-4B95-96ED-2C14CDA6131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4DBF-4880-B1A4-E7E3A4964EC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C821B1C6-0475-4E0F-9B1F-D9AA94B391A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4DBF-4880-B1A4-E7E3A4964EC8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3276B9F-D7D6-4708-A86F-AF69024D6D6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4DBF-4880-B1A4-E7E3A4964EC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3D4303A-BD6A-4199-B5BE-C212687C420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4DBF-4880-B1A4-E7E3A4964EC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E66704D8-9CFF-4EA4-8D9E-C5E03F82609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4DBF-4880-B1A4-E7E3A4964EC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32BD802E-EDAB-4246-90C6-B4872B9B7D5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4DBF-4880-B1A4-E7E3A4964EC8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F73EB1C3-C716-4374-87E8-F78C35EC717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4DBF-4880-B1A4-E7E3A4964EC8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43CDFCBA-740C-44BC-91D5-FDC21359EC8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4DBF-4880-B1A4-E7E3A4964EC8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50EEF1B2-F29E-4C59-828F-D5D88750ECC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4DBF-4880-B1A4-E7E3A4964EC8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A4CE3073-B251-4C58-8DEF-0FB3C99B0D9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4DBF-4880-B1A4-E7E3A4964EC8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9FF5C9FF-5FE5-473C-95A4-401865CB659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4DBF-4880-B1A4-E7E3A4964EC8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0DB25A30-EC34-45CD-89EA-E90D579B9FC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4DBF-4880-B1A4-E7E3A4964E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5.310795474488423E-2"/>
                  <c:y val="0.565406454474880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Sheet1!$C$68:$C$93</c:f>
              <c:numCache>
                <c:formatCode>General</c:formatCode>
                <c:ptCount val="26"/>
                <c:pt idx="0">
                  <c:v>37</c:v>
                </c:pt>
                <c:pt idx="1">
                  <c:v>36</c:v>
                </c:pt>
                <c:pt idx="2">
                  <c:v>35</c:v>
                </c:pt>
                <c:pt idx="3">
                  <c:v>35</c:v>
                </c:pt>
                <c:pt idx="4">
                  <c:v>29</c:v>
                </c:pt>
                <c:pt idx="5">
                  <c:v>23</c:v>
                </c:pt>
                <c:pt idx="6">
                  <c:v>22</c:v>
                </c:pt>
                <c:pt idx="7">
                  <c:v>22</c:v>
                </c:pt>
                <c:pt idx="8">
                  <c:v>21</c:v>
                </c:pt>
                <c:pt idx="9">
                  <c:v>18</c:v>
                </c:pt>
                <c:pt idx="10">
                  <c:v>17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15</c:v>
                </c:pt>
                <c:pt idx="15">
                  <c:v>15</c:v>
                </c:pt>
                <c:pt idx="16">
                  <c:v>13</c:v>
                </c:pt>
                <c:pt idx="17">
                  <c:v>13</c:v>
                </c:pt>
                <c:pt idx="18">
                  <c:v>13</c:v>
                </c:pt>
                <c:pt idx="19">
                  <c:v>12</c:v>
                </c:pt>
                <c:pt idx="20">
                  <c:v>11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</c:numCache>
            </c:numRef>
          </c:xVal>
          <c:yVal>
            <c:numRef>
              <c:f>Sheet1!$D$68:$D$93</c:f>
              <c:numCache>
                <c:formatCode>General</c:formatCode>
                <c:ptCount val="26"/>
                <c:pt idx="0">
                  <c:v>84.5</c:v>
                </c:pt>
                <c:pt idx="1">
                  <c:v>93.5</c:v>
                </c:pt>
                <c:pt idx="2">
                  <c:v>92.5</c:v>
                </c:pt>
                <c:pt idx="3">
                  <c:v>60.5</c:v>
                </c:pt>
                <c:pt idx="4">
                  <c:v>33.5</c:v>
                </c:pt>
                <c:pt idx="5">
                  <c:v>97.5</c:v>
                </c:pt>
                <c:pt idx="6">
                  <c:v>91</c:v>
                </c:pt>
                <c:pt idx="7">
                  <c:v>86.5</c:v>
                </c:pt>
                <c:pt idx="8">
                  <c:v>95</c:v>
                </c:pt>
                <c:pt idx="9">
                  <c:v>75.5</c:v>
                </c:pt>
                <c:pt idx="10">
                  <c:v>84.5</c:v>
                </c:pt>
                <c:pt idx="11">
                  <c:v>91</c:v>
                </c:pt>
                <c:pt idx="12">
                  <c:v>30.5</c:v>
                </c:pt>
                <c:pt idx="13">
                  <c:v>40</c:v>
                </c:pt>
                <c:pt idx="14">
                  <c:v>34.5</c:v>
                </c:pt>
                <c:pt idx="15">
                  <c:v>65</c:v>
                </c:pt>
                <c:pt idx="16">
                  <c:v>94</c:v>
                </c:pt>
                <c:pt idx="17">
                  <c:v>86</c:v>
                </c:pt>
                <c:pt idx="18">
                  <c:v>46</c:v>
                </c:pt>
                <c:pt idx="19">
                  <c:v>40</c:v>
                </c:pt>
                <c:pt idx="20">
                  <c:v>73</c:v>
                </c:pt>
                <c:pt idx="21">
                  <c:v>29</c:v>
                </c:pt>
                <c:pt idx="22">
                  <c:v>36.5</c:v>
                </c:pt>
                <c:pt idx="23">
                  <c:v>29.5</c:v>
                </c:pt>
                <c:pt idx="24">
                  <c:v>22</c:v>
                </c:pt>
                <c:pt idx="25">
                  <c:v>29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Sheet1!$B$68:$B$93</c15:f>
                <c15:dlblRangeCache>
                  <c:ptCount val="26"/>
                  <c:pt idx="0">
                    <c:v>Indonesia</c:v>
                  </c:pt>
                  <c:pt idx="1">
                    <c:v>Phillipines</c:v>
                  </c:pt>
                  <c:pt idx="2">
                    <c:v>India</c:v>
                  </c:pt>
                  <c:pt idx="3">
                    <c:v>Taiwan</c:v>
                  </c:pt>
                  <c:pt idx="4">
                    <c:v>Vietnam</c:v>
                  </c:pt>
                  <c:pt idx="5">
                    <c:v>Thailand</c:v>
                  </c:pt>
                  <c:pt idx="6">
                    <c:v>UAE</c:v>
                  </c:pt>
                  <c:pt idx="7">
                    <c:v>Malaysia</c:v>
                  </c:pt>
                  <c:pt idx="8">
                    <c:v>Qatar</c:v>
                  </c:pt>
                  <c:pt idx="9">
                    <c:v>Singapore</c:v>
                  </c:pt>
                  <c:pt idx="10">
                    <c:v>Saudi Arabia</c:v>
                  </c:pt>
                  <c:pt idx="11">
                    <c:v>Kuwait</c:v>
                  </c:pt>
                  <c:pt idx="12">
                    <c:v>Hong Kong</c:v>
                  </c:pt>
                  <c:pt idx="13">
                    <c:v>France</c:v>
                  </c:pt>
                  <c:pt idx="14">
                    <c:v>Australia</c:v>
                  </c:pt>
                  <c:pt idx="15">
                    <c:v>USA</c:v>
                  </c:pt>
                  <c:pt idx="16">
                    <c:v>Bahrain</c:v>
                  </c:pt>
                  <c:pt idx="17">
                    <c:v>Egypt</c:v>
                  </c:pt>
                  <c:pt idx="18">
                    <c:v>Spain</c:v>
                  </c:pt>
                  <c:pt idx="19">
                    <c:v>Germany</c:v>
                  </c:pt>
                  <c:pt idx="20">
                    <c:v>Italy</c:v>
                  </c:pt>
                  <c:pt idx="21">
                    <c:v>Great Britain</c:v>
                  </c:pt>
                  <c:pt idx="22">
                    <c:v>Finland</c:v>
                  </c:pt>
                  <c:pt idx="23">
                    <c:v>Norway</c:v>
                  </c:pt>
                  <c:pt idx="24">
                    <c:v>Sweden</c:v>
                  </c:pt>
                  <c:pt idx="25">
                    <c:v>Denmark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4DBF-4880-B1A4-E7E3A4964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002696"/>
        <c:axId val="582010240"/>
      </c:scatterChart>
      <c:valAx>
        <c:axId val="582002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010240"/>
        <c:crosses val="autoZero"/>
        <c:crossBetween val="midCat"/>
      </c:valAx>
      <c:valAx>
        <c:axId val="58201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002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350" b="1" i="0" baseline="0">
                <a:effectLst/>
              </a:rPr>
              <a:t>Religiosity versus response 'A Great Deal' to the question: 'How much power, if any, do you think International bodies (e.g. the United Nations) have to combat climate change?</a:t>
            </a:r>
            <a:r>
              <a:rPr lang="en-US" sz="1350" b="1" i="0" baseline="0">
                <a:effectLst/>
              </a:rPr>
              <a:t>', for 24 Nations</a:t>
            </a:r>
            <a:endParaRPr lang="en-GB" sz="135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3AD9FD68-430C-4377-8C19-2FE84174619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BD0-4A9E-AAFD-2CCD8460D5E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85D685C-9353-46AE-A6A4-D5FF532102C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BD0-4A9E-AAFD-2CCD8460D5E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A2BB7CF-807D-418F-8039-D291DB03B7F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BD0-4A9E-AAFD-2CCD8460D5E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C5F0AD0-2BD5-4ACF-9E0E-82D3E026A52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BD0-4A9E-AAFD-2CCD8460D5E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BFB59F2-0314-4850-8628-5F11C632403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BD0-4A9E-AAFD-2CCD8460D5E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45190BC-94C8-4632-A13B-C0CBC727CB7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BD0-4A9E-AAFD-2CCD8460D5E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DDCC134-D64F-4D10-8CC5-0E13C42A598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BD0-4A9E-AAFD-2CCD8460D5E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7733AE5-473F-4C6B-ADB0-F4BBB585954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DBD0-4A9E-AAFD-2CCD8460D5E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3781502-964D-4139-8A6D-F9ADE2EFF77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BD0-4A9E-AAFD-2CCD8460D5E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05773F4-EC5E-4B15-8BB5-7AD930E5445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BD0-4A9E-AAFD-2CCD8460D5E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7FA01BC-CB24-40A4-8231-0F4931EC9F3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DBD0-4A9E-AAFD-2CCD8460D5E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89DB304-BF2B-4554-A2CB-E907CBF854B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BD0-4A9E-AAFD-2CCD8460D5E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360D6CA5-CDE5-4276-98A1-D0706038CD7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DBD0-4A9E-AAFD-2CCD8460D5E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914CABBB-C774-4ED9-8734-22023EB6402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BD0-4A9E-AAFD-2CCD8460D5E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D34BCCE-6D1C-4898-B51C-B9693DFC9AF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DBD0-4A9E-AAFD-2CCD8460D5E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AB1982A5-42A2-454A-B7EF-7ADD37D4AB9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DBD0-4A9E-AAFD-2CCD8460D5E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AECA9D19-577C-4D23-80B8-9AD675D1807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DBD0-4A9E-AAFD-2CCD8460D5E0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62C6580A-1A7C-4781-A47E-F76CC075ACD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DBD0-4A9E-AAFD-2CCD8460D5E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CB6A721-D005-4567-835F-4C1C7E7F502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DBD0-4A9E-AAFD-2CCD8460D5E0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89EC0756-E4BD-422D-8F37-AE2B6A99FFA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DBD0-4A9E-AAFD-2CCD8460D5E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73454AD0-6C0B-458A-93BB-E5244D0A287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DBD0-4A9E-AAFD-2CCD8460D5E0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C6418903-31CF-4E85-A763-2D02A211753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DBD0-4A9E-AAFD-2CCD8460D5E0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B96E86EA-0F53-45E8-96DF-B680188F12E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DBD0-4A9E-AAFD-2CCD8460D5E0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96454C22-41FB-4A21-BE9E-1B48D8670AE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DBD0-4A9E-AAFD-2CCD8460D5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2.122027740163053E-2"/>
                  <c:y val="0.6176927744756139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Sheet1!$C$99:$C$122</c:f>
              <c:numCache>
                <c:formatCode>General</c:formatCode>
                <c:ptCount val="24"/>
                <c:pt idx="0">
                  <c:v>67</c:v>
                </c:pt>
                <c:pt idx="1">
                  <c:v>64</c:v>
                </c:pt>
                <c:pt idx="2">
                  <c:v>62</c:v>
                </c:pt>
                <c:pt idx="3">
                  <c:v>58</c:v>
                </c:pt>
                <c:pt idx="4">
                  <c:v>56</c:v>
                </c:pt>
                <c:pt idx="5">
                  <c:v>53</c:v>
                </c:pt>
                <c:pt idx="6">
                  <c:v>51</c:v>
                </c:pt>
                <c:pt idx="7">
                  <c:v>50</c:v>
                </c:pt>
                <c:pt idx="8">
                  <c:v>49</c:v>
                </c:pt>
                <c:pt idx="9">
                  <c:v>47</c:v>
                </c:pt>
                <c:pt idx="10">
                  <c:v>47</c:v>
                </c:pt>
                <c:pt idx="11">
                  <c:v>46</c:v>
                </c:pt>
                <c:pt idx="12">
                  <c:v>44</c:v>
                </c:pt>
                <c:pt idx="13">
                  <c:v>43</c:v>
                </c:pt>
                <c:pt idx="14">
                  <c:v>41</c:v>
                </c:pt>
                <c:pt idx="15">
                  <c:v>36</c:v>
                </c:pt>
                <c:pt idx="16">
                  <c:v>32</c:v>
                </c:pt>
                <c:pt idx="17">
                  <c:v>31</c:v>
                </c:pt>
                <c:pt idx="18">
                  <c:v>31</c:v>
                </c:pt>
                <c:pt idx="19">
                  <c:v>29</c:v>
                </c:pt>
                <c:pt idx="20">
                  <c:v>29</c:v>
                </c:pt>
                <c:pt idx="21">
                  <c:v>27</c:v>
                </c:pt>
                <c:pt idx="22">
                  <c:v>27</c:v>
                </c:pt>
                <c:pt idx="23">
                  <c:v>23</c:v>
                </c:pt>
              </c:numCache>
            </c:numRef>
          </c:xVal>
          <c:yVal>
            <c:numRef>
              <c:f>Sheet1!$D$99:$D$122</c:f>
              <c:numCache>
                <c:formatCode>General</c:formatCode>
                <c:ptCount val="24"/>
                <c:pt idx="0">
                  <c:v>95</c:v>
                </c:pt>
                <c:pt idx="1">
                  <c:v>93.5</c:v>
                </c:pt>
                <c:pt idx="2">
                  <c:v>91</c:v>
                </c:pt>
                <c:pt idx="3">
                  <c:v>92.5</c:v>
                </c:pt>
                <c:pt idx="4">
                  <c:v>86</c:v>
                </c:pt>
                <c:pt idx="5">
                  <c:v>94</c:v>
                </c:pt>
                <c:pt idx="6">
                  <c:v>91</c:v>
                </c:pt>
                <c:pt idx="7">
                  <c:v>60.5</c:v>
                </c:pt>
                <c:pt idx="8">
                  <c:v>73</c:v>
                </c:pt>
                <c:pt idx="9">
                  <c:v>84.5</c:v>
                </c:pt>
                <c:pt idx="10">
                  <c:v>86.5</c:v>
                </c:pt>
                <c:pt idx="11">
                  <c:v>84.5</c:v>
                </c:pt>
                <c:pt idx="12">
                  <c:v>97.5</c:v>
                </c:pt>
                <c:pt idx="13">
                  <c:v>46</c:v>
                </c:pt>
                <c:pt idx="14">
                  <c:v>75.5</c:v>
                </c:pt>
                <c:pt idx="15">
                  <c:v>34.5</c:v>
                </c:pt>
                <c:pt idx="16">
                  <c:v>29</c:v>
                </c:pt>
                <c:pt idx="17">
                  <c:v>40</c:v>
                </c:pt>
                <c:pt idx="18">
                  <c:v>29.5</c:v>
                </c:pt>
                <c:pt idx="19">
                  <c:v>30.5</c:v>
                </c:pt>
                <c:pt idx="20">
                  <c:v>36.5</c:v>
                </c:pt>
                <c:pt idx="21">
                  <c:v>40</c:v>
                </c:pt>
                <c:pt idx="22">
                  <c:v>29</c:v>
                </c:pt>
                <c:pt idx="23">
                  <c:v>22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Sheet1!$B$99:$B$122</c15:f>
                <c15:dlblRangeCache>
                  <c:ptCount val="24"/>
                  <c:pt idx="0">
                    <c:v>Qatar</c:v>
                  </c:pt>
                  <c:pt idx="1">
                    <c:v>Phillipines</c:v>
                  </c:pt>
                  <c:pt idx="2">
                    <c:v>Kuwait</c:v>
                  </c:pt>
                  <c:pt idx="3">
                    <c:v>India</c:v>
                  </c:pt>
                  <c:pt idx="4">
                    <c:v>Egypt</c:v>
                  </c:pt>
                  <c:pt idx="5">
                    <c:v>Bahrain</c:v>
                  </c:pt>
                  <c:pt idx="6">
                    <c:v>UAE</c:v>
                  </c:pt>
                  <c:pt idx="7">
                    <c:v>Taiwan</c:v>
                  </c:pt>
                  <c:pt idx="8">
                    <c:v>Italy</c:v>
                  </c:pt>
                  <c:pt idx="9">
                    <c:v>Indonesia</c:v>
                  </c:pt>
                  <c:pt idx="10">
                    <c:v>Malaysia</c:v>
                  </c:pt>
                  <c:pt idx="11">
                    <c:v>Saudia Arabia</c:v>
                  </c:pt>
                  <c:pt idx="12">
                    <c:v>Thailand</c:v>
                  </c:pt>
                  <c:pt idx="13">
                    <c:v>Spain</c:v>
                  </c:pt>
                  <c:pt idx="14">
                    <c:v>Singapore</c:v>
                  </c:pt>
                  <c:pt idx="15">
                    <c:v>Australia</c:v>
                  </c:pt>
                  <c:pt idx="16">
                    <c:v>Great Britain</c:v>
                  </c:pt>
                  <c:pt idx="17">
                    <c:v>France</c:v>
                  </c:pt>
                  <c:pt idx="18">
                    <c:v>Norway</c:v>
                  </c:pt>
                  <c:pt idx="19">
                    <c:v>Hong Kong</c:v>
                  </c:pt>
                  <c:pt idx="20">
                    <c:v>Finland</c:v>
                  </c:pt>
                  <c:pt idx="21">
                    <c:v>Germany</c:v>
                  </c:pt>
                  <c:pt idx="22">
                    <c:v>Denmark</c:v>
                  </c:pt>
                  <c:pt idx="23">
                    <c:v>Sweden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DBD0-4A9E-AAFD-2CCD8460D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002696"/>
        <c:axId val="582010240"/>
      </c:scatterChart>
      <c:valAx>
        <c:axId val="582002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0" i="0" baseline="0">
                    <a:effectLst/>
                  </a:rPr>
                  <a:t>% Climate Change Concern (Org/UN Power to Combat CC: 'Great Deal') - YouGov 2019 survey</a:t>
                </a:r>
                <a:endParaRPr lang="en-GB" sz="14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010240"/>
        <c:crosses val="autoZero"/>
        <c:crossBetween val="midCat"/>
      </c:valAx>
      <c:valAx>
        <c:axId val="58201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0" i="0" baseline="0">
                    <a:effectLst/>
                  </a:rPr>
                  <a:t>% National Religiosity </a:t>
                </a:r>
                <a:endParaRPr lang="en-GB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002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Straight X, Y version of Chart F1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A47D400F-D49A-478D-B794-6762B3BB84D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B3CC-4688-8FD8-BC511A2043B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BCB286B-828F-4202-9C72-B1EB17CB9B0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3CC-4688-8FD8-BC511A2043B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7531B15-49C5-4244-9317-A768D7F4637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3CC-4688-8FD8-BC511A2043B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06191A9-159D-44F7-B978-C275C854236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3CC-4688-8FD8-BC511A2043B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6A3EB74-F272-4646-867D-46BA49BE52B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3CC-4688-8FD8-BC511A2043B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0C21BF9-3699-4D5D-9B10-FA22DC943FF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3CC-4688-8FD8-BC511A2043B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72203FA-4590-429C-9922-40F37FDA770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3CC-4688-8FD8-BC511A2043B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D99BFE6-8385-4B78-BC2A-39F57996691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B3CC-4688-8FD8-BC511A2043B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250489E-7661-4EDA-8FB0-914E7090FFA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B3CC-4688-8FD8-BC511A2043B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A2DF019-D6A2-469E-A7EC-069A0FACB44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B3CC-4688-8FD8-BC511A2043B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2AA7CFB-47A8-40EC-AAF2-B74F58F2E18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B3CC-4688-8FD8-BC511A2043B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34B8076-0421-4CD5-B713-4D3E90DF0FC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B3CC-4688-8FD8-BC511A2043B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232035C-1B55-4230-90D8-CCA73514396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B3CC-4688-8FD8-BC511A2043B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10E7070B-7D75-461B-B0A8-CEC35F3E8E6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B3CC-4688-8FD8-BC511A2043B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E46166A-1A17-4D21-929C-E8E6F50046B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B3CC-4688-8FD8-BC511A2043B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37B59B8-F41F-478A-97C3-24CEA7870EA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B3CC-4688-8FD8-BC511A2043B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1BB1EFB-4E9D-4F2E-9D2A-F68F930874A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B3CC-4688-8FD8-BC511A2043B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6725BEAF-73C0-4C51-B77E-6E991393542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B3CC-4688-8FD8-BC511A2043B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4FF63AA9-7ED8-47F8-BFB0-EDE9094BDA6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B3CC-4688-8FD8-BC511A2043B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8D2C1007-2686-4A2D-9D87-C62F9DCB659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B3CC-4688-8FD8-BC511A2043B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3EED50A4-557D-41B2-AE0C-A53F181E2DC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B3CC-4688-8FD8-BC511A2043B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1DE28EE2-CE54-444D-B4C1-74D0DBF0327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B3CC-4688-8FD8-BC511A2043B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7C47FED8-F864-42E0-BDE5-03321CD9A43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B3CC-4688-8FD8-BC511A2043B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DA86E3AB-A489-4DB5-8F75-D7C3915E24A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B3CC-4688-8FD8-BC511A2043B2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525CBCB7-5410-4BE6-B4D1-170C34E2F3D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B3CC-4688-8FD8-BC511A2043B2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5F3B4BD8-8632-4EA2-9C01-A8D2CB8FCB5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B3CC-4688-8FD8-BC511A2043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1.329094078693358E-2"/>
                  <c:y val="0.2343886162211786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Sheet1!$C$128:$C$153</c:f>
              <c:numCache>
                <c:formatCode>General</c:formatCode>
                <c:ptCount val="26"/>
                <c:pt idx="0">
                  <c:v>78</c:v>
                </c:pt>
                <c:pt idx="1">
                  <c:v>67</c:v>
                </c:pt>
                <c:pt idx="2">
                  <c:v>66</c:v>
                </c:pt>
                <c:pt idx="3">
                  <c:v>65</c:v>
                </c:pt>
                <c:pt idx="4">
                  <c:v>65</c:v>
                </c:pt>
                <c:pt idx="5">
                  <c:v>62</c:v>
                </c:pt>
                <c:pt idx="6">
                  <c:v>61</c:v>
                </c:pt>
                <c:pt idx="7">
                  <c:v>58</c:v>
                </c:pt>
                <c:pt idx="8">
                  <c:v>54</c:v>
                </c:pt>
                <c:pt idx="9">
                  <c:v>51</c:v>
                </c:pt>
                <c:pt idx="10">
                  <c:v>49</c:v>
                </c:pt>
                <c:pt idx="11">
                  <c:v>49</c:v>
                </c:pt>
                <c:pt idx="12">
                  <c:v>47</c:v>
                </c:pt>
                <c:pt idx="13">
                  <c:v>46</c:v>
                </c:pt>
                <c:pt idx="14">
                  <c:v>45</c:v>
                </c:pt>
                <c:pt idx="15">
                  <c:v>44</c:v>
                </c:pt>
                <c:pt idx="16">
                  <c:v>43</c:v>
                </c:pt>
                <c:pt idx="17">
                  <c:v>42</c:v>
                </c:pt>
                <c:pt idx="18">
                  <c:v>42</c:v>
                </c:pt>
                <c:pt idx="19">
                  <c:v>41</c:v>
                </c:pt>
                <c:pt idx="20">
                  <c:v>40</c:v>
                </c:pt>
                <c:pt idx="21">
                  <c:v>35</c:v>
                </c:pt>
                <c:pt idx="22">
                  <c:v>35</c:v>
                </c:pt>
                <c:pt idx="23">
                  <c:v>31</c:v>
                </c:pt>
                <c:pt idx="24">
                  <c:v>28</c:v>
                </c:pt>
                <c:pt idx="25">
                  <c:v>26</c:v>
                </c:pt>
              </c:numCache>
            </c:numRef>
          </c:xVal>
          <c:yVal>
            <c:numRef>
              <c:f>Sheet1!$D$128:$D$153</c:f>
              <c:numCache>
                <c:formatCode>General</c:formatCode>
                <c:ptCount val="26"/>
                <c:pt idx="0">
                  <c:v>33.5</c:v>
                </c:pt>
                <c:pt idx="1">
                  <c:v>46</c:v>
                </c:pt>
                <c:pt idx="2">
                  <c:v>60.5</c:v>
                </c:pt>
                <c:pt idx="3">
                  <c:v>97.5</c:v>
                </c:pt>
                <c:pt idx="4">
                  <c:v>73</c:v>
                </c:pt>
                <c:pt idx="5">
                  <c:v>30.5</c:v>
                </c:pt>
                <c:pt idx="6">
                  <c:v>84.5</c:v>
                </c:pt>
                <c:pt idx="7">
                  <c:v>86.5</c:v>
                </c:pt>
                <c:pt idx="8">
                  <c:v>92.5</c:v>
                </c:pt>
                <c:pt idx="9">
                  <c:v>29</c:v>
                </c:pt>
                <c:pt idx="10">
                  <c:v>75.5</c:v>
                </c:pt>
                <c:pt idx="11">
                  <c:v>29</c:v>
                </c:pt>
                <c:pt idx="12">
                  <c:v>40</c:v>
                </c:pt>
                <c:pt idx="13">
                  <c:v>93.5</c:v>
                </c:pt>
                <c:pt idx="14">
                  <c:v>40</c:v>
                </c:pt>
                <c:pt idx="15">
                  <c:v>36.5</c:v>
                </c:pt>
                <c:pt idx="16">
                  <c:v>34.5</c:v>
                </c:pt>
                <c:pt idx="17">
                  <c:v>91</c:v>
                </c:pt>
                <c:pt idx="18">
                  <c:v>29.5</c:v>
                </c:pt>
                <c:pt idx="19">
                  <c:v>22</c:v>
                </c:pt>
                <c:pt idx="20">
                  <c:v>65</c:v>
                </c:pt>
                <c:pt idx="21">
                  <c:v>95</c:v>
                </c:pt>
                <c:pt idx="22">
                  <c:v>94</c:v>
                </c:pt>
                <c:pt idx="23">
                  <c:v>84.5</c:v>
                </c:pt>
                <c:pt idx="24">
                  <c:v>97</c:v>
                </c:pt>
                <c:pt idx="25">
                  <c:v>91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Sheet1!$B$128:$B$153</c15:f>
                <c15:dlblRangeCache>
                  <c:ptCount val="26"/>
                  <c:pt idx="0">
                    <c:v>Vietnam</c:v>
                  </c:pt>
                  <c:pt idx="1">
                    <c:v>Spain</c:v>
                  </c:pt>
                  <c:pt idx="2">
                    <c:v>Taiwan</c:v>
                  </c:pt>
                  <c:pt idx="3">
                    <c:v>Thailand</c:v>
                  </c:pt>
                  <c:pt idx="4">
                    <c:v>Italy</c:v>
                  </c:pt>
                  <c:pt idx="5">
                    <c:v>Hong Kong</c:v>
                  </c:pt>
                  <c:pt idx="6">
                    <c:v>Indonesia</c:v>
                  </c:pt>
                  <c:pt idx="7">
                    <c:v>Malaysia</c:v>
                  </c:pt>
                  <c:pt idx="8">
                    <c:v>India</c:v>
                  </c:pt>
                  <c:pt idx="9">
                    <c:v>Denmark</c:v>
                  </c:pt>
                  <c:pt idx="10">
                    <c:v>Singapore</c:v>
                  </c:pt>
                  <c:pt idx="11">
                    <c:v>Great Britain</c:v>
                  </c:pt>
                  <c:pt idx="12">
                    <c:v>France</c:v>
                  </c:pt>
                  <c:pt idx="13">
                    <c:v>Phillipines</c:v>
                  </c:pt>
                  <c:pt idx="14">
                    <c:v>Germany</c:v>
                  </c:pt>
                  <c:pt idx="15">
                    <c:v>Finland</c:v>
                  </c:pt>
                  <c:pt idx="16">
                    <c:v>Australia</c:v>
                  </c:pt>
                  <c:pt idx="17">
                    <c:v>UAE</c:v>
                  </c:pt>
                  <c:pt idx="18">
                    <c:v>Norway</c:v>
                  </c:pt>
                  <c:pt idx="19">
                    <c:v>Sweden</c:v>
                  </c:pt>
                  <c:pt idx="20">
                    <c:v>USA</c:v>
                  </c:pt>
                  <c:pt idx="21">
                    <c:v>Qatar</c:v>
                  </c:pt>
                  <c:pt idx="22">
                    <c:v>Bahrain</c:v>
                  </c:pt>
                  <c:pt idx="23">
                    <c:v>Saudia Arabia</c:v>
                  </c:pt>
                  <c:pt idx="24">
                    <c:v>Egypt</c:v>
                  </c:pt>
                  <c:pt idx="25">
                    <c:v>Kuwait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B3CC-4688-8FD8-BC511A204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002696"/>
        <c:axId val="582010240"/>
      </c:scatterChart>
      <c:valAx>
        <c:axId val="582002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010240"/>
        <c:crosses val="autoZero"/>
        <c:crossBetween val="midCat"/>
      </c:valAx>
      <c:valAx>
        <c:axId val="58201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002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Straight X, Y version of Chart F2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C26074C-D76E-4C99-8F77-08BE93C0C5E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E166-4337-BDDD-F1C5B21CF62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CBD50F7-3D42-4BC3-9508-09139961294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166-4337-BDDD-F1C5B21CF62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851EF31-82D2-494D-AB6F-0BFEA565A27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166-4337-BDDD-F1C5B21CF62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743A566-325C-4B3B-A317-03AB166FC72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166-4337-BDDD-F1C5B21CF62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D7915D9-2CCA-4855-BA20-ED7A904745D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166-4337-BDDD-F1C5B21CF62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B48362A-4F74-42BD-AAE5-F525EE75DA2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166-4337-BDDD-F1C5B21CF62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DB8172B-B038-4E9C-AEC9-2950846592A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166-4337-BDDD-F1C5B21CF62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A9CC49E-ADFB-47E8-9866-4A6CA8A0B11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166-4337-BDDD-F1C5B21CF62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EA5A1B8-727A-4816-8D56-E8E3C3D473F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166-4337-BDDD-F1C5B21CF62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780193C-65A4-41C8-9899-7683350E16A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166-4337-BDDD-F1C5B21CF62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43943F2-C530-4839-967F-B87F7FA4E78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166-4337-BDDD-F1C5B21CF62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1254500-561B-43C4-A684-410CA2A13BA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166-4337-BDDD-F1C5B21CF62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7E9AD11-D843-4E6D-B168-5FC19E93D60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166-4337-BDDD-F1C5B21CF62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63618A23-3B2D-4D9E-9542-253217D5D47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166-4337-BDDD-F1C5B21CF62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9D5A1E39-053D-4FB4-81B5-1E441299F26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166-4337-BDDD-F1C5B21CF62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101DC7E-393A-4FB9-B461-D4F4AD29CFB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E166-4337-BDDD-F1C5B21CF62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5538E022-1AEF-4268-A075-99CA252A329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E166-4337-BDDD-F1C5B21CF62E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D89F6C29-B585-41A7-BCB1-9F2CEC30DFA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E166-4337-BDDD-F1C5B21CF62E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5418332E-CDB1-4E97-B8C7-941E1AE612C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166-4337-BDDD-F1C5B21CF62E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EAC407A5-6A19-453E-8037-6553C489346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E166-4337-BDDD-F1C5B21CF62E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EF50FA57-0543-410C-842A-8BF20FFF8AE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E166-4337-BDDD-F1C5B21CF62E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5CA11B57-06C1-4D4F-8B45-9EB31D08A68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E166-4337-BDDD-F1C5B21CF62E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3CB58155-A2D9-4096-9426-47BA806D0DC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E166-4337-BDDD-F1C5B21CF62E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DDF81B8F-1AE4-4518-B9B6-22DCD5383F3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E166-4337-BDDD-F1C5B21CF62E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8F0553F9-9C9D-43FD-93FD-AF8C3CE0BDD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E166-4337-BDDD-F1C5B21CF62E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F6AB2A3E-E10A-4867-8ED0-FC6FA889487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E166-4337-BDDD-F1C5B21CF6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5.7346936387780649E-2"/>
                  <c:y val="0.2209591982820329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Sheet1!$C$159:$C$184</c:f>
              <c:numCache>
                <c:formatCode>General</c:formatCode>
                <c:ptCount val="26"/>
                <c:pt idx="0">
                  <c:v>62</c:v>
                </c:pt>
                <c:pt idx="1">
                  <c:v>48</c:v>
                </c:pt>
                <c:pt idx="2">
                  <c:v>46</c:v>
                </c:pt>
                <c:pt idx="3">
                  <c:v>42</c:v>
                </c:pt>
                <c:pt idx="4">
                  <c:v>41</c:v>
                </c:pt>
                <c:pt idx="5">
                  <c:v>38</c:v>
                </c:pt>
                <c:pt idx="6">
                  <c:v>38</c:v>
                </c:pt>
                <c:pt idx="7">
                  <c:v>36</c:v>
                </c:pt>
                <c:pt idx="8">
                  <c:v>34</c:v>
                </c:pt>
                <c:pt idx="9">
                  <c:v>34</c:v>
                </c:pt>
                <c:pt idx="10">
                  <c:v>32</c:v>
                </c:pt>
                <c:pt idx="11">
                  <c:v>30</c:v>
                </c:pt>
                <c:pt idx="12">
                  <c:v>29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27</c:v>
                </c:pt>
                <c:pt idx="17">
                  <c:v>27</c:v>
                </c:pt>
                <c:pt idx="18">
                  <c:v>26</c:v>
                </c:pt>
                <c:pt idx="19">
                  <c:v>24</c:v>
                </c:pt>
                <c:pt idx="20">
                  <c:v>24</c:v>
                </c:pt>
                <c:pt idx="21">
                  <c:v>23</c:v>
                </c:pt>
                <c:pt idx="22">
                  <c:v>22</c:v>
                </c:pt>
                <c:pt idx="23">
                  <c:v>18</c:v>
                </c:pt>
                <c:pt idx="24">
                  <c:v>17</c:v>
                </c:pt>
                <c:pt idx="25">
                  <c:v>15</c:v>
                </c:pt>
              </c:numCache>
            </c:numRef>
          </c:xVal>
          <c:yVal>
            <c:numRef>
              <c:f>Sheet1!$D$159:$D$184</c:f>
              <c:numCache>
                <c:formatCode>General</c:formatCode>
                <c:ptCount val="26"/>
                <c:pt idx="0">
                  <c:v>92.5</c:v>
                </c:pt>
                <c:pt idx="1">
                  <c:v>36.5</c:v>
                </c:pt>
                <c:pt idx="2">
                  <c:v>29</c:v>
                </c:pt>
                <c:pt idx="3">
                  <c:v>34.5</c:v>
                </c:pt>
                <c:pt idx="4">
                  <c:v>95</c:v>
                </c:pt>
                <c:pt idx="5">
                  <c:v>29.5</c:v>
                </c:pt>
                <c:pt idx="6">
                  <c:v>29</c:v>
                </c:pt>
                <c:pt idx="7">
                  <c:v>94</c:v>
                </c:pt>
                <c:pt idx="8">
                  <c:v>22</c:v>
                </c:pt>
                <c:pt idx="9">
                  <c:v>91</c:v>
                </c:pt>
                <c:pt idx="10">
                  <c:v>75.5</c:v>
                </c:pt>
                <c:pt idx="11">
                  <c:v>33.5</c:v>
                </c:pt>
                <c:pt idx="12">
                  <c:v>40</c:v>
                </c:pt>
                <c:pt idx="13">
                  <c:v>65</c:v>
                </c:pt>
                <c:pt idx="14">
                  <c:v>91</c:v>
                </c:pt>
                <c:pt idx="15">
                  <c:v>40</c:v>
                </c:pt>
                <c:pt idx="16">
                  <c:v>86.5</c:v>
                </c:pt>
                <c:pt idx="17">
                  <c:v>84.5</c:v>
                </c:pt>
                <c:pt idx="18">
                  <c:v>46</c:v>
                </c:pt>
                <c:pt idx="19">
                  <c:v>30.5</c:v>
                </c:pt>
                <c:pt idx="20">
                  <c:v>73</c:v>
                </c:pt>
                <c:pt idx="21">
                  <c:v>97.5</c:v>
                </c:pt>
                <c:pt idx="22">
                  <c:v>93.5</c:v>
                </c:pt>
                <c:pt idx="23">
                  <c:v>97</c:v>
                </c:pt>
                <c:pt idx="24">
                  <c:v>60.5</c:v>
                </c:pt>
                <c:pt idx="25">
                  <c:v>84.5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Sheet1!$B$159:$B$184</c15:f>
                <c15:dlblRangeCache>
                  <c:ptCount val="26"/>
                  <c:pt idx="0">
                    <c:v>India</c:v>
                  </c:pt>
                  <c:pt idx="1">
                    <c:v>Finland</c:v>
                  </c:pt>
                  <c:pt idx="2">
                    <c:v>Denmark</c:v>
                  </c:pt>
                  <c:pt idx="3">
                    <c:v>Australia</c:v>
                  </c:pt>
                  <c:pt idx="4">
                    <c:v>Qatar</c:v>
                  </c:pt>
                  <c:pt idx="5">
                    <c:v>Norway</c:v>
                  </c:pt>
                  <c:pt idx="6">
                    <c:v>Great Britain</c:v>
                  </c:pt>
                  <c:pt idx="7">
                    <c:v>Bahrain</c:v>
                  </c:pt>
                  <c:pt idx="8">
                    <c:v>Sweden</c:v>
                  </c:pt>
                  <c:pt idx="9">
                    <c:v>UAE</c:v>
                  </c:pt>
                  <c:pt idx="10">
                    <c:v>Singapore</c:v>
                  </c:pt>
                  <c:pt idx="11">
                    <c:v>Vietnam</c:v>
                  </c:pt>
                  <c:pt idx="12">
                    <c:v>France</c:v>
                  </c:pt>
                  <c:pt idx="13">
                    <c:v>USA</c:v>
                  </c:pt>
                  <c:pt idx="14">
                    <c:v>Kuwait</c:v>
                  </c:pt>
                  <c:pt idx="15">
                    <c:v>Germany</c:v>
                  </c:pt>
                  <c:pt idx="16">
                    <c:v>Malaysia</c:v>
                  </c:pt>
                  <c:pt idx="17">
                    <c:v>Indonesia</c:v>
                  </c:pt>
                  <c:pt idx="18">
                    <c:v>Spain</c:v>
                  </c:pt>
                  <c:pt idx="19">
                    <c:v>Hong Kong</c:v>
                  </c:pt>
                  <c:pt idx="20">
                    <c:v>Italy</c:v>
                  </c:pt>
                  <c:pt idx="21">
                    <c:v>Thailand</c:v>
                  </c:pt>
                  <c:pt idx="22">
                    <c:v>Phillipines</c:v>
                  </c:pt>
                  <c:pt idx="23">
                    <c:v>Egypt</c:v>
                  </c:pt>
                  <c:pt idx="24">
                    <c:v>Taiwan</c:v>
                  </c:pt>
                  <c:pt idx="25">
                    <c:v>Saudia Arabia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E166-4337-BDDD-F1C5B21CF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002696"/>
        <c:axId val="582010240"/>
      </c:scatterChart>
      <c:valAx>
        <c:axId val="582002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010240"/>
        <c:crosses val="autoZero"/>
        <c:crossBetween val="midCat"/>
      </c:valAx>
      <c:valAx>
        <c:axId val="58201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002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Straight X, Y version of Chart F5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C9C03C04-067D-4B8D-8491-5163EC73178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CC58-4B6B-86F6-C0F8391CBD4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88F80DE-8CE8-4EF5-8500-72BCCAEDE68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C58-4B6B-86F6-C0F8391CBD4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8FB6B55-5770-4E4D-AEB8-8B8EC252B76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CC58-4B6B-86F6-C0F8391CBD4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23C0538-2E92-419F-8849-AEA856E38C7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C58-4B6B-86F6-C0F8391CBD4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A2789EF-4B3E-44DA-9D0C-62712A7859E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C58-4B6B-86F6-C0F8391CBD4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A078D83-A5E3-4C47-8A59-5C2999D7B0C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C58-4B6B-86F6-C0F8391CBD4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80E4C0D-BA38-44E0-98CE-CB38AA0FF49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C58-4B6B-86F6-C0F8391CBD4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CD8D382-733B-44FF-A387-D4999135554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C58-4B6B-86F6-C0F8391CBD4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F2C93A0-7A3E-4CE3-9577-1AA69AB2C36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C58-4B6B-86F6-C0F8391CBD4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453ADC9-F0A2-4340-989E-7470673AD66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CC58-4B6B-86F6-C0F8391CBD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0.1520616497781852"/>
                  <c:y val="0.4494907082662346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Sheet1!$C$289:$C$298</c:f>
              <c:numCache>
                <c:formatCode>General</c:formatCode>
                <c:ptCount val="10"/>
                <c:pt idx="0">
                  <c:v>37</c:v>
                </c:pt>
                <c:pt idx="1">
                  <c:v>32</c:v>
                </c:pt>
                <c:pt idx="2">
                  <c:v>21</c:v>
                </c:pt>
                <c:pt idx="3">
                  <c:v>19.5</c:v>
                </c:pt>
                <c:pt idx="4">
                  <c:v>13.5</c:v>
                </c:pt>
                <c:pt idx="5">
                  <c:v>10</c:v>
                </c:pt>
                <c:pt idx="6">
                  <c:v>7</c:v>
                </c:pt>
                <c:pt idx="7">
                  <c:v>5.5</c:v>
                </c:pt>
                <c:pt idx="8">
                  <c:v>4</c:v>
                </c:pt>
                <c:pt idx="9">
                  <c:v>0.5</c:v>
                </c:pt>
              </c:numCache>
            </c:numRef>
          </c:xVal>
          <c:yVal>
            <c:numRef>
              <c:f>Sheet1!$D$289:$D$298</c:f>
              <c:numCache>
                <c:formatCode>General</c:formatCode>
                <c:ptCount val="10"/>
                <c:pt idx="0">
                  <c:v>84.5</c:v>
                </c:pt>
                <c:pt idx="1">
                  <c:v>92.5</c:v>
                </c:pt>
                <c:pt idx="2">
                  <c:v>34.5</c:v>
                </c:pt>
                <c:pt idx="3">
                  <c:v>73</c:v>
                </c:pt>
                <c:pt idx="4">
                  <c:v>46</c:v>
                </c:pt>
                <c:pt idx="5">
                  <c:v>40</c:v>
                </c:pt>
                <c:pt idx="6">
                  <c:v>40</c:v>
                </c:pt>
                <c:pt idx="7">
                  <c:v>29</c:v>
                </c:pt>
                <c:pt idx="8">
                  <c:v>84.5</c:v>
                </c:pt>
                <c:pt idx="9">
                  <c:v>65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Sheet1!$B$289:$B$298</c15:f>
                <c15:dlblRangeCache>
                  <c:ptCount val="10"/>
                  <c:pt idx="0">
                    <c:v>Indonesia</c:v>
                  </c:pt>
                  <c:pt idx="1">
                    <c:v>India</c:v>
                  </c:pt>
                  <c:pt idx="2">
                    <c:v>Australia</c:v>
                  </c:pt>
                  <c:pt idx="3">
                    <c:v>Italy</c:v>
                  </c:pt>
                  <c:pt idx="4">
                    <c:v>Spain</c:v>
                  </c:pt>
                  <c:pt idx="5">
                    <c:v>Germany</c:v>
                  </c:pt>
                  <c:pt idx="6">
                    <c:v>France</c:v>
                  </c:pt>
                  <c:pt idx="7">
                    <c:v>Great Britain</c:v>
                  </c:pt>
                  <c:pt idx="8">
                    <c:v>Saudia Arabia</c:v>
                  </c:pt>
                  <c:pt idx="9">
                    <c:v>USA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B-CC58-4B6B-86F6-C0F8391CB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002696"/>
        <c:axId val="582010240"/>
      </c:scatterChart>
      <c:valAx>
        <c:axId val="582002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010240"/>
        <c:crosses val="autoZero"/>
        <c:crossBetween val="midCat"/>
      </c:valAx>
      <c:valAx>
        <c:axId val="58201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002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600" b="1" i="0" cap="all" baseline="0">
                <a:effectLst/>
              </a:rPr>
              <a:t>Culturally correlated CC Concerns - UN Power to Combat CC: 'Great Deal' (X), versus personal Impacts: 'Great Deal' (Y)</a:t>
            </a:r>
            <a:endParaRPr lang="en-GB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C6967D0-152C-44A0-B75B-600C44BC856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8EA4-4715-BCA0-38C547EE6D7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B53F273-798E-4DB6-89A1-11CB5236412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8EA4-4715-BCA0-38C547EE6D7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74F7D2C-C1B7-4751-85BC-4A2F0532C30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8EA4-4715-BCA0-38C547EE6D7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02EE1B1-7388-4837-B678-E698035D6C1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8EA4-4715-BCA0-38C547EE6D7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5C051C7-30D0-40F1-9F78-8E24AB3A66A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8EA4-4715-BCA0-38C547EE6D7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3239F3F-AE3B-46AE-BA8E-0170BCA1D10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8EA4-4715-BCA0-38C547EE6D7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12B1DFE-871A-4635-AE43-087E79C68DA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8EA4-4715-BCA0-38C547EE6D7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887DAE7-3DB0-403A-86EC-B9A7972B9D5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8EA4-4715-BCA0-38C547EE6D7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1A30383-863C-4562-88F6-377780AC242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8EA4-4715-BCA0-38C547EE6D7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BE98647-2D61-4879-8035-3D0B963D2E0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8EA4-4715-BCA0-38C547EE6D7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FF00B53-49D8-4B5B-9FFB-30B362DC6DB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8EA4-4715-BCA0-38C547EE6D7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AA8CDD8-E258-44FC-B221-82963ED7F5C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8EA4-4715-BCA0-38C547EE6D7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8EC63A5-CAC8-45BC-9E79-E14C76970D1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8EA4-4715-BCA0-38C547EE6D7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3A36F1C-2C37-44F5-9F39-9F7C0C771DF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8EA4-4715-BCA0-38C547EE6D7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02F95E1D-EF32-40A9-9FC2-CD826A45296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8EA4-4715-BCA0-38C547EE6D7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16E07EA1-9A18-4235-9034-D99D4CD7E4D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3-8EA4-4715-BCA0-38C547EE6D7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A22D648B-EC8D-44E6-9FE8-52349A278FB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8EA4-4715-BCA0-38C547EE6D7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1D8489D4-A418-4C46-9F45-AF57205650C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8EA4-4715-BCA0-38C547EE6D7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5F8D074A-36DE-456B-A2E2-D18CBA8D9A5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6-8EA4-4715-BCA0-38C547EE6D7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363402D7-E49E-4D27-BFCD-DEAADA8A374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8EA4-4715-BCA0-38C547EE6D77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5991CE45-5671-4A5A-862F-1C0776576B0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8EA4-4715-BCA0-38C547EE6D77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74D0FE8A-D468-4882-AB8A-9875529C215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8EA4-4715-BCA0-38C547EE6D77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DA51D829-7FF7-4A9E-9A52-B85C4FAC489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A-8EA4-4715-BCA0-38C547EE6D77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9077DFE2-5309-4940-8599-CC6E154346B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8EA4-4715-BCA0-38C547EE6D77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5DDE5B01-49C1-471F-A0CA-30A3F3DBBD4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8EA4-4715-BCA0-38C547EE6D77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1CCB01CA-83F6-4318-96B6-1354B88DA4C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8EA4-4715-BCA0-38C547EE6D77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CD0190E5-5903-4178-9DA6-9579E2C89FA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8EA4-4715-BCA0-38C547EE6D77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05F625D8-4206-4795-87C3-79AD94CE667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8EA4-4715-BCA0-38C547EE6D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6.2122372564037106E-3"/>
                  <c:y val="0.5730752549208093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Sheet1!$C$190:$C$217</c:f>
              <c:numCache>
                <c:formatCode>General</c:formatCode>
                <c:ptCount val="28"/>
                <c:pt idx="0">
                  <c:v>68</c:v>
                </c:pt>
                <c:pt idx="1">
                  <c:v>67</c:v>
                </c:pt>
                <c:pt idx="2">
                  <c:v>64</c:v>
                </c:pt>
                <c:pt idx="3">
                  <c:v>62</c:v>
                </c:pt>
                <c:pt idx="4">
                  <c:v>58</c:v>
                </c:pt>
                <c:pt idx="5">
                  <c:v>58</c:v>
                </c:pt>
                <c:pt idx="6">
                  <c:v>56</c:v>
                </c:pt>
                <c:pt idx="7">
                  <c:v>53</c:v>
                </c:pt>
                <c:pt idx="8">
                  <c:v>51</c:v>
                </c:pt>
                <c:pt idx="9">
                  <c:v>50</c:v>
                </c:pt>
                <c:pt idx="10">
                  <c:v>49</c:v>
                </c:pt>
                <c:pt idx="11">
                  <c:v>47</c:v>
                </c:pt>
                <c:pt idx="12">
                  <c:v>47</c:v>
                </c:pt>
                <c:pt idx="13">
                  <c:v>46</c:v>
                </c:pt>
                <c:pt idx="14">
                  <c:v>44</c:v>
                </c:pt>
                <c:pt idx="15">
                  <c:v>43</c:v>
                </c:pt>
                <c:pt idx="16">
                  <c:v>43</c:v>
                </c:pt>
                <c:pt idx="17">
                  <c:v>41</c:v>
                </c:pt>
                <c:pt idx="18">
                  <c:v>36</c:v>
                </c:pt>
                <c:pt idx="19">
                  <c:v>32</c:v>
                </c:pt>
                <c:pt idx="20">
                  <c:v>31</c:v>
                </c:pt>
                <c:pt idx="21">
                  <c:v>31</c:v>
                </c:pt>
                <c:pt idx="22">
                  <c:v>29</c:v>
                </c:pt>
                <c:pt idx="23">
                  <c:v>29</c:v>
                </c:pt>
                <c:pt idx="24">
                  <c:v>27</c:v>
                </c:pt>
                <c:pt idx="25">
                  <c:v>27</c:v>
                </c:pt>
                <c:pt idx="26">
                  <c:v>27</c:v>
                </c:pt>
                <c:pt idx="27">
                  <c:v>23</c:v>
                </c:pt>
              </c:numCache>
            </c:numRef>
          </c:xVal>
          <c:yVal>
            <c:numRef>
              <c:f>Sheet1!$D$190:$D$217</c:f>
              <c:numCache>
                <c:formatCode>General</c:formatCode>
                <c:ptCount val="28"/>
                <c:pt idx="0">
                  <c:v>74</c:v>
                </c:pt>
                <c:pt idx="1">
                  <c:v>65</c:v>
                </c:pt>
                <c:pt idx="2">
                  <c:v>75</c:v>
                </c:pt>
                <c:pt idx="3">
                  <c:v>55</c:v>
                </c:pt>
                <c:pt idx="4">
                  <c:v>70</c:v>
                </c:pt>
                <c:pt idx="5">
                  <c:v>46</c:v>
                </c:pt>
                <c:pt idx="6">
                  <c:v>58</c:v>
                </c:pt>
                <c:pt idx="7">
                  <c:v>53</c:v>
                </c:pt>
                <c:pt idx="8">
                  <c:v>56</c:v>
                </c:pt>
                <c:pt idx="9">
                  <c:v>38</c:v>
                </c:pt>
                <c:pt idx="10">
                  <c:v>29</c:v>
                </c:pt>
                <c:pt idx="11">
                  <c:v>45</c:v>
                </c:pt>
                <c:pt idx="12">
                  <c:v>47</c:v>
                </c:pt>
                <c:pt idx="13">
                  <c:v>41</c:v>
                </c:pt>
                <c:pt idx="14">
                  <c:v>55</c:v>
                </c:pt>
                <c:pt idx="15">
                  <c:v>26</c:v>
                </c:pt>
                <c:pt idx="16">
                  <c:v>32</c:v>
                </c:pt>
                <c:pt idx="17">
                  <c:v>41</c:v>
                </c:pt>
                <c:pt idx="18">
                  <c:v>29</c:v>
                </c:pt>
                <c:pt idx="19">
                  <c:v>17</c:v>
                </c:pt>
                <c:pt idx="20">
                  <c:v>26</c:v>
                </c:pt>
                <c:pt idx="21">
                  <c:v>12</c:v>
                </c:pt>
                <c:pt idx="22">
                  <c:v>25</c:v>
                </c:pt>
                <c:pt idx="23">
                  <c:v>14</c:v>
                </c:pt>
                <c:pt idx="24">
                  <c:v>24</c:v>
                </c:pt>
                <c:pt idx="25">
                  <c:v>16</c:v>
                </c:pt>
                <c:pt idx="26">
                  <c:v>10</c:v>
                </c:pt>
                <c:pt idx="27">
                  <c:v>11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Sheet1!$B$190:$B$217</c15:f>
                <c15:dlblRangeCache>
                  <c:ptCount val="28"/>
                  <c:pt idx="0">
                    <c:v>Vietnam</c:v>
                  </c:pt>
                  <c:pt idx="1">
                    <c:v>Qatar</c:v>
                  </c:pt>
                  <c:pt idx="2">
                    <c:v>Phillipines</c:v>
                  </c:pt>
                  <c:pt idx="3">
                    <c:v>Kuwait</c:v>
                  </c:pt>
                  <c:pt idx="4">
                    <c:v>India</c:v>
                  </c:pt>
                  <c:pt idx="5">
                    <c:v>Oman</c:v>
                  </c:pt>
                  <c:pt idx="6">
                    <c:v>Egypt</c:v>
                  </c:pt>
                  <c:pt idx="7">
                    <c:v>Bahrain</c:v>
                  </c:pt>
                  <c:pt idx="8">
                    <c:v>UAE</c:v>
                  </c:pt>
                  <c:pt idx="9">
                    <c:v>Taiwan</c:v>
                  </c:pt>
                  <c:pt idx="10">
                    <c:v>Italy</c:v>
                  </c:pt>
                  <c:pt idx="11">
                    <c:v>Indonesia</c:v>
                  </c:pt>
                  <c:pt idx="12">
                    <c:v>Malaysia</c:v>
                  </c:pt>
                  <c:pt idx="13">
                    <c:v>Saudia Arabia</c:v>
                  </c:pt>
                  <c:pt idx="14">
                    <c:v>Thailand</c:v>
                  </c:pt>
                  <c:pt idx="15">
                    <c:v>China</c:v>
                  </c:pt>
                  <c:pt idx="16">
                    <c:v>Spain</c:v>
                  </c:pt>
                  <c:pt idx="17">
                    <c:v>Singapore</c:v>
                  </c:pt>
                  <c:pt idx="18">
                    <c:v>Australia</c:v>
                  </c:pt>
                  <c:pt idx="19">
                    <c:v>Great Britain</c:v>
                  </c:pt>
                  <c:pt idx="20">
                    <c:v>France</c:v>
                  </c:pt>
                  <c:pt idx="21">
                    <c:v>Norway</c:v>
                  </c:pt>
                  <c:pt idx="22">
                    <c:v>Hong Kong</c:v>
                  </c:pt>
                  <c:pt idx="23">
                    <c:v>Finland</c:v>
                  </c:pt>
                  <c:pt idx="24">
                    <c:v>USA</c:v>
                  </c:pt>
                  <c:pt idx="25">
                    <c:v>Germany</c:v>
                  </c:pt>
                  <c:pt idx="26">
                    <c:v>Denmark</c:v>
                  </c:pt>
                  <c:pt idx="27">
                    <c:v>Sweden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EA4-4715-BCA0-38C547EE6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976456"/>
        <c:axId val="581971864"/>
      </c:scatterChart>
      <c:valAx>
        <c:axId val="581976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971864"/>
        <c:crosses val="autoZero"/>
        <c:crossBetween val="midCat"/>
      </c:valAx>
      <c:valAx>
        <c:axId val="581971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976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600" b="1" i="0" cap="all" baseline="0">
                <a:effectLst/>
              </a:rPr>
              <a:t>Culturally UNcorrelated CC Concerns - </a:t>
            </a:r>
            <a:r>
              <a:rPr lang="en-GB" sz="1600" b="1" i="0" u="none" strike="noStrike" cap="all" baseline="0">
                <a:effectLst/>
              </a:rPr>
              <a:t>UN Power to Combat CC: 'Great Deal' (X), versus 'personally could be doing more' (Y)</a:t>
            </a:r>
            <a:endParaRPr lang="en-GB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30F7122-E27D-4579-9966-2126BD7BA11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0EF-4C75-95A7-79D33EE73E8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2788C72-14C8-46FB-8A2C-7612CC60F9A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80EF-4C75-95A7-79D33EE73E8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F6064D4-8472-41DE-9DE7-0CEB2D3A85E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80EF-4C75-95A7-79D33EE73E8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B17A59F-5C20-46AB-B47B-F177E552458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0EF-4C75-95A7-79D33EE73E8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8647080-434E-486D-9DB3-A4716C3D1C9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0EF-4C75-95A7-79D33EE73E8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86F668C-CE74-4004-8655-FF5E7D590A8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80EF-4C75-95A7-79D33EE73E8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F9ED639-3B1D-4EF4-A3DF-63DC26DD5F6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0EF-4C75-95A7-79D33EE73E8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C590138-45C4-4775-A0CD-C735D4BCE28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0EF-4C75-95A7-79D33EE73E8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A0A4A98-273A-4D53-A16F-44E3BEACF33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0EF-4C75-95A7-79D33EE73E8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52F0395-A268-498F-AB37-8B27005C77F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80EF-4C75-95A7-79D33EE73E8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107B5E5A-4B7C-48DB-9CF7-4135CC07540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0EF-4C75-95A7-79D33EE73E8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A5D9193-4DAA-4D68-8565-4E6F64029A3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0EF-4C75-95A7-79D33EE73E8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33B9B86-03D5-483E-B248-CFC33D270C4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0EF-4C75-95A7-79D33EE73E8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9C6D6249-CCF8-454A-97D5-0BE51ED1B54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0EF-4C75-95A7-79D33EE73E8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2A99B1D-97DB-4AF5-96BC-FB9A1C26BF9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0EF-4C75-95A7-79D33EE73E8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C29ABE3B-50F8-4D1A-A7DC-383ADF22F83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80EF-4C75-95A7-79D33EE73E88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CCF81C1-1BD3-4E5F-A8FE-DA06FE20B40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80EF-4C75-95A7-79D33EE73E8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71E5C8A-6205-47C2-92F5-B7FEFE89CA4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80EF-4C75-95A7-79D33EE73E8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6210C71-E992-48D9-8740-5AD801AD59C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80EF-4C75-95A7-79D33EE73E8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C978D782-B46E-4402-9D3A-43C4142BBE5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80EF-4C75-95A7-79D33EE73E88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B4A7B787-B06B-488D-92C3-2AABA61BB09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80EF-4C75-95A7-79D33EE73E88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948BBFF0-3FD9-4817-BDA7-ACF144BFBBB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80EF-4C75-95A7-79D33EE73E88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80D53A01-FFF9-4195-AF75-3DEA66EC876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80EF-4C75-95A7-79D33EE73E88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E24AA9EA-0F2B-4FEA-B2E6-D61EFF9EB29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80EF-4C75-95A7-79D33EE73E88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FDEBB503-6641-4DD2-A6AD-EC5884299F4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80EF-4C75-95A7-79D33EE73E88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6F919218-BEF1-4799-A1C6-F3C7D711646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80EF-4C75-95A7-79D33EE73E88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25A84809-5C20-4257-81DB-AA0D61B9225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80EF-4C75-95A7-79D33EE73E88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B1A9151F-B269-491A-9B58-6C3F80381D0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80EF-4C75-95A7-79D33EE73E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4.7235883799116325E-3"/>
                  <c:y val="0.2956752165870534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Sheet1!$C$223:$C$250</c:f>
              <c:numCache>
                <c:formatCode>General</c:formatCode>
                <c:ptCount val="28"/>
                <c:pt idx="0">
                  <c:v>68</c:v>
                </c:pt>
                <c:pt idx="1">
                  <c:v>67</c:v>
                </c:pt>
                <c:pt idx="2">
                  <c:v>64</c:v>
                </c:pt>
                <c:pt idx="3">
                  <c:v>62</c:v>
                </c:pt>
                <c:pt idx="4">
                  <c:v>58</c:v>
                </c:pt>
                <c:pt idx="5">
                  <c:v>58</c:v>
                </c:pt>
                <c:pt idx="6">
                  <c:v>56</c:v>
                </c:pt>
                <c:pt idx="7">
                  <c:v>53</c:v>
                </c:pt>
                <c:pt idx="8">
                  <c:v>51</c:v>
                </c:pt>
                <c:pt idx="9">
                  <c:v>50</c:v>
                </c:pt>
                <c:pt idx="10">
                  <c:v>49</c:v>
                </c:pt>
                <c:pt idx="11">
                  <c:v>47</c:v>
                </c:pt>
                <c:pt idx="12">
                  <c:v>47</c:v>
                </c:pt>
                <c:pt idx="13">
                  <c:v>46</c:v>
                </c:pt>
                <c:pt idx="14">
                  <c:v>44</c:v>
                </c:pt>
                <c:pt idx="15">
                  <c:v>43</c:v>
                </c:pt>
                <c:pt idx="16">
                  <c:v>43</c:v>
                </c:pt>
                <c:pt idx="17">
                  <c:v>41</c:v>
                </c:pt>
                <c:pt idx="18">
                  <c:v>36</c:v>
                </c:pt>
                <c:pt idx="19">
                  <c:v>32</c:v>
                </c:pt>
                <c:pt idx="20">
                  <c:v>31</c:v>
                </c:pt>
                <c:pt idx="21">
                  <c:v>31</c:v>
                </c:pt>
                <c:pt idx="22">
                  <c:v>29</c:v>
                </c:pt>
                <c:pt idx="23">
                  <c:v>29</c:v>
                </c:pt>
                <c:pt idx="24">
                  <c:v>27</c:v>
                </c:pt>
                <c:pt idx="25">
                  <c:v>27</c:v>
                </c:pt>
                <c:pt idx="26">
                  <c:v>27</c:v>
                </c:pt>
                <c:pt idx="27">
                  <c:v>23</c:v>
                </c:pt>
              </c:numCache>
            </c:numRef>
          </c:xVal>
          <c:yVal>
            <c:numRef>
              <c:f>Sheet1!$D$223:$D$250</c:f>
              <c:numCache>
                <c:formatCode>General</c:formatCode>
                <c:ptCount val="28"/>
                <c:pt idx="0">
                  <c:v>78</c:v>
                </c:pt>
                <c:pt idx="1">
                  <c:v>35</c:v>
                </c:pt>
                <c:pt idx="2">
                  <c:v>46</c:v>
                </c:pt>
                <c:pt idx="3">
                  <c:v>26</c:v>
                </c:pt>
                <c:pt idx="4">
                  <c:v>34</c:v>
                </c:pt>
                <c:pt idx="5">
                  <c:v>54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66</c:v>
                </c:pt>
                <c:pt idx="10">
                  <c:v>65</c:v>
                </c:pt>
                <c:pt idx="11">
                  <c:v>61</c:v>
                </c:pt>
                <c:pt idx="12">
                  <c:v>58</c:v>
                </c:pt>
                <c:pt idx="13">
                  <c:v>31</c:v>
                </c:pt>
                <c:pt idx="14">
                  <c:v>65</c:v>
                </c:pt>
                <c:pt idx="15">
                  <c:v>56</c:v>
                </c:pt>
                <c:pt idx="16">
                  <c:v>67</c:v>
                </c:pt>
                <c:pt idx="17">
                  <c:v>49</c:v>
                </c:pt>
                <c:pt idx="18">
                  <c:v>43</c:v>
                </c:pt>
                <c:pt idx="19">
                  <c:v>49</c:v>
                </c:pt>
                <c:pt idx="20">
                  <c:v>47</c:v>
                </c:pt>
                <c:pt idx="21">
                  <c:v>42</c:v>
                </c:pt>
                <c:pt idx="22">
                  <c:v>44</c:v>
                </c:pt>
                <c:pt idx="23">
                  <c:v>62</c:v>
                </c:pt>
                <c:pt idx="24">
                  <c:v>40</c:v>
                </c:pt>
                <c:pt idx="25">
                  <c:v>45</c:v>
                </c:pt>
                <c:pt idx="26">
                  <c:v>51</c:v>
                </c:pt>
                <c:pt idx="27">
                  <c:v>41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Sheet1!$B$223:$B$250</c15:f>
                <c15:dlblRangeCache>
                  <c:ptCount val="28"/>
                  <c:pt idx="0">
                    <c:v>Vietnam</c:v>
                  </c:pt>
                  <c:pt idx="1">
                    <c:v>Qatar</c:v>
                  </c:pt>
                  <c:pt idx="2">
                    <c:v>Phillipines</c:v>
                  </c:pt>
                  <c:pt idx="3">
                    <c:v>Kuwait</c:v>
                  </c:pt>
                  <c:pt idx="4">
                    <c:v>Oman</c:v>
                  </c:pt>
                  <c:pt idx="5">
                    <c:v>India</c:v>
                  </c:pt>
                  <c:pt idx="6">
                    <c:v>Egypt</c:v>
                  </c:pt>
                  <c:pt idx="7">
                    <c:v>Bahrain</c:v>
                  </c:pt>
                  <c:pt idx="8">
                    <c:v>UAE</c:v>
                  </c:pt>
                  <c:pt idx="9">
                    <c:v>Taiwan</c:v>
                  </c:pt>
                  <c:pt idx="10">
                    <c:v>Italy</c:v>
                  </c:pt>
                  <c:pt idx="11">
                    <c:v>Indonesia</c:v>
                  </c:pt>
                  <c:pt idx="12">
                    <c:v>Malaysia</c:v>
                  </c:pt>
                  <c:pt idx="13">
                    <c:v>Saudia Arabia</c:v>
                  </c:pt>
                  <c:pt idx="14">
                    <c:v>Thailand</c:v>
                  </c:pt>
                  <c:pt idx="15">
                    <c:v>China</c:v>
                  </c:pt>
                  <c:pt idx="16">
                    <c:v>Spain</c:v>
                  </c:pt>
                  <c:pt idx="17">
                    <c:v>Singapore</c:v>
                  </c:pt>
                  <c:pt idx="18">
                    <c:v>Australia</c:v>
                  </c:pt>
                  <c:pt idx="19">
                    <c:v>Great Britain</c:v>
                  </c:pt>
                  <c:pt idx="20">
                    <c:v>France</c:v>
                  </c:pt>
                  <c:pt idx="21">
                    <c:v>Norway</c:v>
                  </c:pt>
                  <c:pt idx="22">
                    <c:v>Finland</c:v>
                  </c:pt>
                  <c:pt idx="23">
                    <c:v>Hong Kong</c:v>
                  </c:pt>
                  <c:pt idx="24">
                    <c:v>USA</c:v>
                  </c:pt>
                  <c:pt idx="25">
                    <c:v>Germany</c:v>
                  </c:pt>
                  <c:pt idx="26">
                    <c:v>Denmark</c:v>
                  </c:pt>
                  <c:pt idx="27">
                    <c:v>Sweden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DC8F-47EA-A1F9-C4C3468AD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976456"/>
        <c:axId val="581971864"/>
      </c:scatterChart>
      <c:valAx>
        <c:axId val="581976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971864"/>
        <c:crosses val="autoZero"/>
        <c:crossBetween val="midCat"/>
      </c:valAx>
      <c:valAx>
        <c:axId val="581971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976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600" b="1" i="0" cap="all" baseline="0">
                <a:effectLst/>
              </a:rPr>
              <a:t>Climate Change concerns (personal impacts: 'great deal'), and Religiosity; data-points = countries</a:t>
            </a:r>
            <a:endParaRPr lang="en-GB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792214286837885E-2"/>
          <c:y val="0.1117472118959108"/>
          <c:w val="0.89900987565219614"/>
          <c:h val="0.7165885607235899"/>
        </c:manualLayout>
      </c:layout>
      <c:scatterChart>
        <c:scatterStyle val="lineMarker"/>
        <c:varyColors val="0"/>
        <c:ser>
          <c:idx val="1"/>
          <c:order val="1"/>
          <c:tx>
            <c:v>Religiosity (averaged)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DC387A95-A393-45F4-AFEA-A67237B4594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8B0F-4908-B966-61FC84626BD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C9F1072-BBA8-4525-926F-37128774CE5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8B0F-4908-B966-61FC84626BD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92710BC-F523-4ECC-9A9D-69877A1890C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B0F-4908-B966-61FC84626BD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DCCEC03-C06A-4753-A99B-277DE5FA57E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B0F-4908-B966-61FC84626BD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EFB153A-DA36-4A60-A186-938EBD35499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B0F-4908-B966-61FC84626BD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FBE430B-0A4E-4611-8A58-992AC1487BC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B0F-4908-B966-61FC84626BD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40A0EBA-F20C-4BFA-A4EA-56DE16942A8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B0F-4908-B966-61FC84626BD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69293A3-11E7-47A1-A8B7-F5B5C3059E9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B0F-4908-B966-61FC84626BD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AB81A63-C720-4F06-839B-1915001F6B2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B0F-4908-B966-61FC84626BD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433EB3A-64EB-49D6-9FF4-852CAC6ACCF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B0F-4908-B966-61FC84626BD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B14D195-5A12-4349-973E-5E8CB9D64B0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B0F-4908-B966-61FC84626BD5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83BA17F-ED3D-4EBB-B83D-81DA85CBD78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8B0F-4908-B966-61FC84626BD5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A2898360-ED33-4BB6-8D89-C8C038C2CE0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8B0F-4908-B966-61FC84626BD5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F6DC9DD-36C7-4725-8C4E-89B02862B0A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8B0F-4908-B966-61FC84626BD5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A470C982-19AC-497B-955A-E2C16DCFDA3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8B0F-4908-B966-61FC84626BD5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DE357F9A-5668-4D18-8969-B0F31F0A6AB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8B0F-4908-B966-61FC84626BD5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11A3F233-F25A-4E86-9A05-6BDE0937E11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8B0F-4908-B966-61FC84626BD5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CB9BACFF-1DE1-46AD-844A-FAFCAEC0D65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8B0F-4908-B966-61FC84626BD5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E7859CBD-A63E-4C7A-8D00-16C1F640598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8B0F-4908-B966-61FC84626BD5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3A5EBE01-F2D0-450F-A7B2-07AA0D4539D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8B0F-4908-B966-61FC84626BD5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7F4FFEE2-EE1D-4CC3-99CB-AFB591B4619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8B0F-4908-B966-61FC84626BD5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2F61BB56-7590-4BCD-845F-5558B232AE3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8B0F-4908-B966-61FC84626BD5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BF271D57-2452-4EFE-9B46-469EA110930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8B0F-4908-B966-61FC84626BD5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EFF907D0-504D-4FE9-9FBD-8E46C81BF10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8B0F-4908-B966-61FC84626BD5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729DCF12-F51E-4CE8-B813-96DE0F9806D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8B0F-4908-B966-61FC84626BD5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8785116D-668E-4628-BD6B-C81BC7BFEDE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8B0F-4908-B966-61FC84626B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xVal>
            <c:strRef>
              <c:f>Sheet1!$B$37:$B$62</c:f>
              <c:strCache>
                <c:ptCount val="26"/>
                <c:pt idx="0">
                  <c:v>Phillipines</c:v>
                </c:pt>
                <c:pt idx="1">
                  <c:v>Vietnam</c:v>
                </c:pt>
                <c:pt idx="2">
                  <c:v>India</c:v>
                </c:pt>
                <c:pt idx="3">
                  <c:v>Qatar</c:v>
                </c:pt>
                <c:pt idx="4">
                  <c:v>Egypt</c:v>
                </c:pt>
                <c:pt idx="5">
                  <c:v>UAE</c:v>
                </c:pt>
                <c:pt idx="6">
                  <c:v>Thailand</c:v>
                </c:pt>
                <c:pt idx="7">
                  <c:v>Kuwait</c:v>
                </c:pt>
                <c:pt idx="8">
                  <c:v>Bahrain</c:v>
                </c:pt>
                <c:pt idx="9">
                  <c:v>Malaysia</c:v>
                </c:pt>
                <c:pt idx="10">
                  <c:v>Indonesia</c:v>
                </c:pt>
                <c:pt idx="11">
                  <c:v>Saudia Arabia</c:v>
                </c:pt>
                <c:pt idx="12">
                  <c:v>Singapore</c:v>
                </c:pt>
                <c:pt idx="13">
                  <c:v>Taiwan</c:v>
                </c:pt>
                <c:pt idx="14">
                  <c:v>Spain</c:v>
                </c:pt>
                <c:pt idx="15">
                  <c:v>Italy</c:v>
                </c:pt>
                <c:pt idx="16">
                  <c:v>Australia</c:v>
                </c:pt>
                <c:pt idx="17">
                  <c:v>France</c:v>
                </c:pt>
                <c:pt idx="18">
                  <c:v>Hong Kong</c:v>
                </c:pt>
                <c:pt idx="19">
                  <c:v>USA</c:v>
                </c:pt>
                <c:pt idx="20">
                  <c:v>Great Britain</c:v>
                </c:pt>
                <c:pt idx="21">
                  <c:v>Germany</c:v>
                </c:pt>
                <c:pt idx="22">
                  <c:v>Finland</c:v>
                </c:pt>
                <c:pt idx="23">
                  <c:v>Norway</c:v>
                </c:pt>
                <c:pt idx="24">
                  <c:v>Sweden</c:v>
                </c:pt>
                <c:pt idx="25">
                  <c:v>Denmark</c:v>
                </c:pt>
              </c:strCache>
            </c:strRef>
          </c:xVal>
          <c:yVal>
            <c:numRef>
              <c:f>Sheet1!$D$37:$D$62</c:f>
              <c:numCache>
                <c:formatCode>General</c:formatCode>
                <c:ptCount val="26"/>
                <c:pt idx="0">
                  <c:v>93.5</c:v>
                </c:pt>
                <c:pt idx="1">
                  <c:v>33.5</c:v>
                </c:pt>
                <c:pt idx="2">
                  <c:v>92.5</c:v>
                </c:pt>
                <c:pt idx="3">
                  <c:v>95</c:v>
                </c:pt>
                <c:pt idx="4">
                  <c:v>86</c:v>
                </c:pt>
                <c:pt idx="5">
                  <c:v>91</c:v>
                </c:pt>
                <c:pt idx="6">
                  <c:v>97.5</c:v>
                </c:pt>
                <c:pt idx="7">
                  <c:v>91</c:v>
                </c:pt>
                <c:pt idx="8">
                  <c:v>94</c:v>
                </c:pt>
                <c:pt idx="9">
                  <c:v>86.5</c:v>
                </c:pt>
                <c:pt idx="10">
                  <c:v>84.5</c:v>
                </c:pt>
                <c:pt idx="11">
                  <c:v>84.5</c:v>
                </c:pt>
                <c:pt idx="12">
                  <c:v>75.5</c:v>
                </c:pt>
                <c:pt idx="13">
                  <c:v>60.5</c:v>
                </c:pt>
                <c:pt idx="14">
                  <c:v>46</c:v>
                </c:pt>
                <c:pt idx="15">
                  <c:v>73</c:v>
                </c:pt>
                <c:pt idx="16">
                  <c:v>34.5</c:v>
                </c:pt>
                <c:pt idx="17">
                  <c:v>40</c:v>
                </c:pt>
                <c:pt idx="18">
                  <c:v>30.5</c:v>
                </c:pt>
                <c:pt idx="19">
                  <c:v>65</c:v>
                </c:pt>
                <c:pt idx="20">
                  <c:v>29</c:v>
                </c:pt>
                <c:pt idx="21">
                  <c:v>40</c:v>
                </c:pt>
                <c:pt idx="22">
                  <c:v>36.5</c:v>
                </c:pt>
                <c:pt idx="23">
                  <c:v>29.5</c:v>
                </c:pt>
                <c:pt idx="24">
                  <c:v>22</c:v>
                </c:pt>
                <c:pt idx="25">
                  <c:v>29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Sheet1!$B$37:$B$62</c15:f>
                <c15:dlblRangeCache>
                  <c:ptCount val="26"/>
                  <c:pt idx="0">
                    <c:v>Phillipines</c:v>
                  </c:pt>
                  <c:pt idx="1">
                    <c:v>Vietnam</c:v>
                  </c:pt>
                  <c:pt idx="2">
                    <c:v>India</c:v>
                  </c:pt>
                  <c:pt idx="3">
                    <c:v>Qatar</c:v>
                  </c:pt>
                  <c:pt idx="4">
                    <c:v>Egypt</c:v>
                  </c:pt>
                  <c:pt idx="5">
                    <c:v>UAE</c:v>
                  </c:pt>
                  <c:pt idx="6">
                    <c:v>Thailand</c:v>
                  </c:pt>
                  <c:pt idx="7">
                    <c:v>Kuwait</c:v>
                  </c:pt>
                  <c:pt idx="8">
                    <c:v>Bahrain</c:v>
                  </c:pt>
                  <c:pt idx="9">
                    <c:v>Malaysia</c:v>
                  </c:pt>
                  <c:pt idx="10">
                    <c:v>Indonesia</c:v>
                  </c:pt>
                  <c:pt idx="11">
                    <c:v>Saudia Arabia</c:v>
                  </c:pt>
                  <c:pt idx="12">
                    <c:v>Singapore</c:v>
                  </c:pt>
                  <c:pt idx="13">
                    <c:v>Taiwan</c:v>
                  </c:pt>
                  <c:pt idx="14">
                    <c:v>Spain</c:v>
                  </c:pt>
                  <c:pt idx="15">
                    <c:v>Italy</c:v>
                  </c:pt>
                  <c:pt idx="16">
                    <c:v>Australia</c:v>
                  </c:pt>
                  <c:pt idx="17">
                    <c:v>France</c:v>
                  </c:pt>
                  <c:pt idx="18">
                    <c:v>Hong Kong</c:v>
                  </c:pt>
                  <c:pt idx="19">
                    <c:v>USA</c:v>
                  </c:pt>
                  <c:pt idx="20">
                    <c:v>Great Britain</c:v>
                  </c:pt>
                  <c:pt idx="21">
                    <c:v>Germany</c:v>
                  </c:pt>
                  <c:pt idx="22">
                    <c:v>Finland</c:v>
                  </c:pt>
                  <c:pt idx="23">
                    <c:v>Norway</c:v>
                  </c:pt>
                  <c:pt idx="24">
                    <c:v>Sweden</c:v>
                  </c:pt>
                  <c:pt idx="25">
                    <c:v>Denmark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8B0F-4908-B966-61FC84626BD5}"/>
            </c:ext>
          </c:extLst>
        </c:ser>
        <c:ser>
          <c:idx val="2"/>
          <c:order val="2"/>
          <c:tx>
            <c:v>Climate Concern (personal impacts: GD)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0000FF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dLbls>
            <c:delete val="1"/>
          </c:dLbls>
          <c:trendline>
            <c:spPr>
              <a:ln w="9525" cap="rnd">
                <a:solidFill>
                  <a:srgbClr val="0000FF"/>
                </a:solidFill>
              </a:ln>
              <a:effectLst/>
            </c:spPr>
            <c:trendlineType val="linear"/>
            <c:dispRSqr val="0"/>
            <c:dispEq val="0"/>
          </c:trendline>
          <c:xVal>
            <c:strRef>
              <c:f>Sheet1!$B$37:$B$62</c:f>
              <c:strCache>
                <c:ptCount val="26"/>
                <c:pt idx="0">
                  <c:v>Phillipines</c:v>
                </c:pt>
                <c:pt idx="1">
                  <c:v>Vietnam</c:v>
                </c:pt>
                <c:pt idx="2">
                  <c:v>India</c:v>
                </c:pt>
                <c:pt idx="3">
                  <c:v>Qatar</c:v>
                </c:pt>
                <c:pt idx="4">
                  <c:v>Egypt</c:v>
                </c:pt>
                <c:pt idx="5">
                  <c:v>UAE</c:v>
                </c:pt>
                <c:pt idx="6">
                  <c:v>Thailand</c:v>
                </c:pt>
                <c:pt idx="7">
                  <c:v>Kuwait</c:v>
                </c:pt>
                <c:pt idx="8">
                  <c:v>Bahrain</c:v>
                </c:pt>
                <c:pt idx="9">
                  <c:v>Malaysia</c:v>
                </c:pt>
                <c:pt idx="10">
                  <c:v>Indonesia</c:v>
                </c:pt>
                <c:pt idx="11">
                  <c:v>Saudia Arabia</c:v>
                </c:pt>
                <c:pt idx="12">
                  <c:v>Singapore</c:v>
                </c:pt>
                <c:pt idx="13">
                  <c:v>Taiwan</c:v>
                </c:pt>
                <c:pt idx="14">
                  <c:v>Spain</c:v>
                </c:pt>
                <c:pt idx="15">
                  <c:v>Italy</c:v>
                </c:pt>
                <c:pt idx="16">
                  <c:v>Australia</c:v>
                </c:pt>
                <c:pt idx="17">
                  <c:v>France</c:v>
                </c:pt>
                <c:pt idx="18">
                  <c:v>Hong Kong</c:v>
                </c:pt>
                <c:pt idx="19">
                  <c:v>USA</c:v>
                </c:pt>
                <c:pt idx="20">
                  <c:v>Great Britain</c:v>
                </c:pt>
                <c:pt idx="21">
                  <c:v>Germany</c:v>
                </c:pt>
                <c:pt idx="22">
                  <c:v>Finland</c:v>
                </c:pt>
                <c:pt idx="23">
                  <c:v>Norway</c:v>
                </c:pt>
                <c:pt idx="24">
                  <c:v>Sweden</c:v>
                </c:pt>
                <c:pt idx="25">
                  <c:v>Denmark</c:v>
                </c:pt>
              </c:strCache>
            </c:strRef>
          </c:xVal>
          <c:yVal>
            <c:numRef>
              <c:f>Sheet1!$E$37:$E$62</c:f>
              <c:numCache>
                <c:formatCode>General</c:formatCode>
                <c:ptCount val="26"/>
                <c:pt idx="0">
                  <c:v>99</c:v>
                </c:pt>
                <c:pt idx="1">
                  <c:v>98</c:v>
                </c:pt>
                <c:pt idx="2">
                  <c:v>94</c:v>
                </c:pt>
                <c:pt idx="3">
                  <c:v>89</c:v>
                </c:pt>
                <c:pt idx="4">
                  <c:v>82</c:v>
                </c:pt>
                <c:pt idx="5">
                  <c:v>80</c:v>
                </c:pt>
                <c:pt idx="6">
                  <c:v>79</c:v>
                </c:pt>
                <c:pt idx="7">
                  <c:v>79</c:v>
                </c:pt>
                <c:pt idx="8">
                  <c:v>77</c:v>
                </c:pt>
                <c:pt idx="9">
                  <c:v>71</c:v>
                </c:pt>
                <c:pt idx="10">
                  <c:v>69</c:v>
                </c:pt>
                <c:pt idx="11">
                  <c:v>65</c:v>
                </c:pt>
                <c:pt idx="12">
                  <c:v>65</c:v>
                </c:pt>
                <c:pt idx="13">
                  <c:v>62</c:v>
                </c:pt>
                <c:pt idx="14">
                  <c:v>56</c:v>
                </c:pt>
                <c:pt idx="15">
                  <c:v>53</c:v>
                </c:pt>
                <c:pt idx="16">
                  <c:v>53</c:v>
                </c:pt>
                <c:pt idx="17">
                  <c:v>50</c:v>
                </c:pt>
                <c:pt idx="18">
                  <c:v>49</c:v>
                </c:pt>
                <c:pt idx="19">
                  <c:v>48</c:v>
                </c:pt>
                <c:pt idx="20">
                  <c:v>41</c:v>
                </c:pt>
                <c:pt idx="21">
                  <c:v>40</c:v>
                </c:pt>
                <c:pt idx="22">
                  <c:v>38</c:v>
                </c:pt>
                <c:pt idx="23">
                  <c:v>36</c:v>
                </c:pt>
                <c:pt idx="24">
                  <c:v>35</c:v>
                </c:pt>
                <c:pt idx="25">
                  <c:v>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B0F-4908-B966-61FC84626BD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549603488"/>
        <c:axId val="549607424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  <a:round/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50000"/>
                              <a:lumOff val="50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xVal>
                  <c:strRef>
                    <c:extLst>
                      <c:ext uri="{02D57815-91ED-43cb-92C2-25804820EDAC}">
                        <c15:formulaRef>
                          <c15:sqref>Sheet1!$B$37:$B$62</c15:sqref>
                        </c15:formulaRef>
                      </c:ext>
                    </c:extLst>
                    <c:strCache>
                      <c:ptCount val="26"/>
                      <c:pt idx="0">
                        <c:v>Phillipines</c:v>
                      </c:pt>
                      <c:pt idx="1">
                        <c:v>Vietnam</c:v>
                      </c:pt>
                      <c:pt idx="2">
                        <c:v>India</c:v>
                      </c:pt>
                      <c:pt idx="3">
                        <c:v>Qatar</c:v>
                      </c:pt>
                      <c:pt idx="4">
                        <c:v>Egypt</c:v>
                      </c:pt>
                      <c:pt idx="5">
                        <c:v>UAE</c:v>
                      </c:pt>
                      <c:pt idx="6">
                        <c:v>Thailand</c:v>
                      </c:pt>
                      <c:pt idx="7">
                        <c:v>Kuwait</c:v>
                      </c:pt>
                      <c:pt idx="8">
                        <c:v>Bahrain</c:v>
                      </c:pt>
                      <c:pt idx="9">
                        <c:v>Malaysia</c:v>
                      </c:pt>
                      <c:pt idx="10">
                        <c:v>Indonesia</c:v>
                      </c:pt>
                      <c:pt idx="11">
                        <c:v>Saudia Arabia</c:v>
                      </c:pt>
                      <c:pt idx="12">
                        <c:v>Singapore</c:v>
                      </c:pt>
                      <c:pt idx="13">
                        <c:v>Taiwan</c:v>
                      </c:pt>
                      <c:pt idx="14">
                        <c:v>Spain</c:v>
                      </c:pt>
                      <c:pt idx="15">
                        <c:v>Italy</c:v>
                      </c:pt>
                      <c:pt idx="16">
                        <c:v>Australia</c:v>
                      </c:pt>
                      <c:pt idx="17">
                        <c:v>France</c:v>
                      </c:pt>
                      <c:pt idx="18">
                        <c:v>Hong Kong</c:v>
                      </c:pt>
                      <c:pt idx="19">
                        <c:v>USA</c:v>
                      </c:pt>
                      <c:pt idx="20">
                        <c:v>Great Britain</c:v>
                      </c:pt>
                      <c:pt idx="21">
                        <c:v>Germany</c:v>
                      </c:pt>
                      <c:pt idx="22">
                        <c:v>Finland</c:v>
                      </c:pt>
                      <c:pt idx="23">
                        <c:v>Norway</c:v>
                      </c:pt>
                      <c:pt idx="24">
                        <c:v>Sweden</c:v>
                      </c:pt>
                      <c:pt idx="25">
                        <c:v>Denmark</c:v>
                      </c:pt>
                    </c:strCache>
                  </c:strRef>
                </c:xVal>
                <c:yVal>
                  <c:numRef>
                    <c:extLst>
                      <c:ext uri="{02D57815-91ED-43cb-92C2-25804820EDAC}">
                        <c15:formulaRef>
                          <c15:sqref>Sheet1!$C$37:$C$62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75</c:v>
                      </c:pt>
                      <c:pt idx="1">
                        <c:v>74</c:v>
                      </c:pt>
                      <c:pt idx="2">
                        <c:v>70</c:v>
                      </c:pt>
                      <c:pt idx="3">
                        <c:v>65</c:v>
                      </c:pt>
                      <c:pt idx="4">
                        <c:v>58</c:v>
                      </c:pt>
                      <c:pt idx="5">
                        <c:v>56</c:v>
                      </c:pt>
                      <c:pt idx="6">
                        <c:v>55</c:v>
                      </c:pt>
                      <c:pt idx="7">
                        <c:v>55</c:v>
                      </c:pt>
                      <c:pt idx="8">
                        <c:v>53</c:v>
                      </c:pt>
                      <c:pt idx="9">
                        <c:v>47</c:v>
                      </c:pt>
                      <c:pt idx="10">
                        <c:v>45</c:v>
                      </c:pt>
                      <c:pt idx="11">
                        <c:v>41</c:v>
                      </c:pt>
                      <c:pt idx="12">
                        <c:v>41</c:v>
                      </c:pt>
                      <c:pt idx="13">
                        <c:v>38</c:v>
                      </c:pt>
                      <c:pt idx="14">
                        <c:v>32</c:v>
                      </c:pt>
                      <c:pt idx="15">
                        <c:v>29</c:v>
                      </c:pt>
                      <c:pt idx="16">
                        <c:v>29</c:v>
                      </c:pt>
                      <c:pt idx="17">
                        <c:v>26</c:v>
                      </c:pt>
                      <c:pt idx="18">
                        <c:v>25</c:v>
                      </c:pt>
                      <c:pt idx="19">
                        <c:v>24</c:v>
                      </c:pt>
                      <c:pt idx="20">
                        <c:v>17</c:v>
                      </c:pt>
                      <c:pt idx="21">
                        <c:v>16</c:v>
                      </c:pt>
                      <c:pt idx="22">
                        <c:v>14</c:v>
                      </c:pt>
                      <c:pt idx="23">
                        <c:v>12</c:v>
                      </c:pt>
                      <c:pt idx="24">
                        <c:v>11</c:v>
                      </c:pt>
                      <c:pt idx="25">
                        <c:v>10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8B0F-4908-B966-61FC84626BD5}"/>
                  </c:ext>
                </c:extLst>
              </c15:ser>
            </c15:filteredScatterSeries>
          </c:ext>
        </c:extLst>
      </c:scatterChart>
      <c:valAx>
        <c:axId val="549603488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Country</a:t>
                </a:r>
                <a:r>
                  <a:rPr lang="en-GB" sz="1200" baseline="0"/>
                  <a:t> Number, in Descending Order of climate concern (personal impacts: 'Great Deal')</a:t>
                </a:r>
                <a:endParaRPr lang="en-GB" sz="12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607424"/>
        <c:crosses val="autoZero"/>
        <c:crossBetween val="midCat"/>
      </c:valAx>
      <c:valAx>
        <c:axId val="54960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/>
                  <a:t>%</a:t>
                </a:r>
                <a:r>
                  <a:rPr lang="en-GB" sz="1200" baseline="0"/>
                  <a:t>  Religiosity  / climate concern </a:t>
                </a:r>
                <a:r>
                  <a:rPr lang="en-GB" sz="1200" b="1" baseline="0"/>
                  <a:t>+24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603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500" b="1" i="0" cap="all" baseline="0">
                <a:effectLst/>
              </a:rPr>
              <a:t>Culturally UNcorrelated CC Concerns - The 5 most negative co2 impact countries: 'India' (X),</a:t>
            </a:r>
            <a:r>
              <a:rPr lang="en-GB" sz="1500" b="1" i="0" u="none" strike="noStrike" cap="all" baseline="0">
                <a:effectLst/>
              </a:rPr>
              <a:t> versus 'personally could be doing more' (Y)</a:t>
            </a:r>
            <a:endParaRPr lang="en-GB" sz="15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20517F3-140B-4B91-A035-2D4A5CE6235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977-4F52-8715-E0C6D1681E4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107B3DE-A9BC-422B-BF2A-D8061ACBDA9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D977-4F52-8715-E0C6D1681E4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8AE888A-F9A1-45BD-9C53-2AA4B9CE531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977-4F52-8715-E0C6D1681E4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4F72082-0112-40F5-99FD-CB88261E113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D977-4F52-8715-E0C6D1681E4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5827311-EE1C-4E7F-8200-99AFA2BC994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D977-4F52-8715-E0C6D1681E4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A89E9F9-8B82-41BB-9EE8-B465414E104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D977-4F52-8715-E0C6D1681E4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3691B27-456C-497D-9B05-3821DE0D87D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977-4F52-8715-E0C6D1681E4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8535166-2D58-48E7-BEF1-EF9B0B7CEE5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977-4F52-8715-E0C6D1681E4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A6C1490-887B-4D36-9459-A0F5FB392A5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977-4F52-8715-E0C6D1681E4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5B43182-D658-483C-86A8-CDD771EB62B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977-4F52-8715-E0C6D1681E4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DF590C2-E807-472C-9E87-3D617F79DDF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D977-4F52-8715-E0C6D1681E4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977BB84-C793-4E23-82A0-8806C94C984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D977-4F52-8715-E0C6D1681E4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BC4CA03-2EA4-4A88-9101-AFAF2FCCD1E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D977-4F52-8715-E0C6D1681E4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51EA715-34AD-4CA3-9232-E841B8AAD55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D977-4F52-8715-E0C6D1681E4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7D6AAE4A-8738-4352-AFDA-581D7204E40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D977-4F52-8715-E0C6D1681E4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D4558317-1F13-43A0-8D58-F9EB2F9FB45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D977-4F52-8715-E0C6D1681E4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A8D34DD3-CCCB-4EEE-AD3D-F213913CE1B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D977-4F52-8715-E0C6D1681E40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955387B7-79F5-4446-B77A-205F530A1FC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D977-4F52-8715-E0C6D1681E40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4FB8E813-158C-4B1A-8852-D747D29B396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D977-4F52-8715-E0C6D1681E40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F29FBA57-7DEC-4BB9-A8E9-B52ABE6CB0A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D977-4F52-8715-E0C6D1681E40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53FDDB4B-3FF8-48DF-BC23-DEDAF00F3BB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D977-4F52-8715-E0C6D1681E40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1E0D9E86-8386-4DB0-9D08-B1392FEF50E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D977-4F52-8715-E0C6D1681E40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73EA9332-88A3-4D3B-B16A-54AE8DB8A6E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D977-4F52-8715-E0C6D1681E40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01AE10B4-5A53-4325-AF5C-1F1930FDEDE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D977-4F52-8715-E0C6D1681E40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3DEFC291-4A30-4BB8-BF3F-61AFF0E3716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D977-4F52-8715-E0C6D1681E40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65B61678-DDC0-4F1A-B5A4-21FEB482537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D977-4F52-8715-E0C6D1681E40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8276EBCA-67DE-4B41-AEA6-068FDE435B7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D977-4F52-8715-E0C6D1681E40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05134C79-A25B-46EC-B767-B51BACF0BD7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D977-4F52-8715-E0C6D1681E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5.4196079203622079E-2"/>
                  <c:y val="0.2468360091352217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Sheet1!$C$256:$C$283</c:f>
              <c:numCache>
                <c:formatCode>General</c:formatCode>
                <c:ptCount val="28"/>
                <c:pt idx="0">
                  <c:v>62</c:v>
                </c:pt>
                <c:pt idx="1">
                  <c:v>48</c:v>
                </c:pt>
                <c:pt idx="2">
                  <c:v>46</c:v>
                </c:pt>
                <c:pt idx="3">
                  <c:v>42</c:v>
                </c:pt>
                <c:pt idx="4">
                  <c:v>41</c:v>
                </c:pt>
                <c:pt idx="5">
                  <c:v>38</c:v>
                </c:pt>
                <c:pt idx="6">
                  <c:v>38</c:v>
                </c:pt>
                <c:pt idx="7">
                  <c:v>37</c:v>
                </c:pt>
                <c:pt idx="8">
                  <c:v>36</c:v>
                </c:pt>
                <c:pt idx="9">
                  <c:v>34</c:v>
                </c:pt>
                <c:pt idx="10">
                  <c:v>34</c:v>
                </c:pt>
                <c:pt idx="11">
                  <c:v>32</c:v>
                </c:pt>
                <c:pt idx="12">
                  <c:v>30</c:v>
                </c:pt>
                <c:pt idx="13">
                  <c:v>29</c:v>
                </c:pt>
                <c:pt idx="14">
                  <c:v>28</c:v>
                </c:pt>
                <c:pt idx="15">
                  <c:v>28</c:v>
                </c:pt>
                <c:pt idx="16">
                  <c:v>28</c:v>
                </c:pt>
                <c:pt idx="17">
                  <c:v>27</c:v>
                </c:pt>
                <c:pt idx="18">
                  <c:v>27</c:v>
                </c:pt>
                <c:pt idx="19">
                  <c:v>26</c:v>
                </c:pt>
                <c:pt idx="20">
                  <c:v>24</c:v>
                </c:pt>
                <c:pt idx="21">
                  <c:v>24</c:v>
                </c:pt>
                <c:pt idx="22">
                  <c:v>23</c:v>
                </c:pt>
                <c:pt idx="23">
                  <c:v>22</c:v>
                </c:pt>
                <c:pt idx="24">
                  <c:v>22</c:v>
                </c:pt>
                <c:pt idx="25">
                  <c:v>18</c:v>
                </c:pt>
                <c:pt idx="26">
                  <c:v>17</c:v>
                </c:pt>
                <c:pt idx="27">
                  <c:v>15</c:v>
                </c:pt>
              </c:numCache>
            </c:numRef>
          </c:xVal>
          <c:yVal>
            <c:numRef>
              <c:f>Sheet1!$D$256:$D$283</c:f>
              <c:numCache>
                <c:formatCode>General</c:formatCode>
                <c:ptCount val="28"/>
                <c:pt idx="0">
                  <c:v>54</c:v>
                </c:pt>
                <c:pt idx="1">
                  <c:v>44</c:v>
                </c:pt>
                <c:pt idx="2">
                  <c:v>51</c:v>
                </c:pt>
                <c:pt idx="3">
                  <c:v>43</c:v>
                </c:pt>
                <c:pt idx="4">
                  <c:v>35</c:v>
                </c:pt>
                <c:pt idx="5">
                  <c:v>42</c:v>
                </c:pt>
                <c:pt idx="6">
                  <c:v>49</c:v>
                </c:pt>
                <c:pt idx="7">
                  <c:v>34</c:v>
                </c:pt>
                <c:pt idx="8">
                  <c:v>35</c:v>
                </c:pt>
                <c:pt idx="9">
                  <c:v>41</c:v>
                </c:pt>
                <c:pt idx="10">
                  <c:v>42</c:v>
                </c:pt>
                <c:pt idx="11">
                  <c:v>49</c:v>
                </c:pt>
                <c:pt idx="12">
                  <c:v>78</c:v>
                </c:pt>
                <c:pt idx="13">
                  <c:v>47</c:v>
                </c:pt>
                <c:pt idx="14">
                  <c:v>40</c:v>
                </c:pt>
                <c:pt idx="15">
                  <c:v>45</c:v>
                </c:pt>
                <c:pt idx="16">
                  <c:v>26</c:v>
                </c:pt>
                <c:pt idx="17">
                  <c:v>58</c:v>
                </c:pt>
                <c:pt idx="18">
                  <c:v>61</c:v>
                </c:pt>
                <c:pt idx="19">
                  <c:v>67</c:v>
                </c:pt>
                <c:pt idx="20">
                  <c:v>62</c:v>
                </c:pt>
                <c:pt idx="21">
                  <c:v>65</c:v>
                </c:pt>
                <c:pt idx="22">
                  <c:v>65</c:v>
                </c:pt>
                <c:pt idx="23">
                  <c:v>46</c:v>
                </c:pt>
                <c:pt idx="24">
                  <c:v>56</c:v>
                </c:pt>
                <c:pt idx="25">
                  <c:v>28</c:v>
                </c:pt>
                <c:pt idx="26">
                  <c:v>66</c:v>
                </c:pt>
                <c:pt idx="27">
                  <c:v>31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Sheet1!$B$256:$B$283</c15:f>
                <c15:dlblRangeCache>
                  <c:ptCount val="28"/>
                  <c:pt idx="0">
                    <c:v>India</c:v>
                  </c:pt>
                  <c:pt idx="1">
                    <c:v>Finland</c:v>
                  </c:pt>
                  <c:pt idx="2">
                    <c:v>Denmark</c:v>
                  </c:pt>
                  <c:pt idx="3">
                    <c:v>Australia</c:v>
                  </c:pt>
                  <c:pt idx="4">
                    <c:v>Qatar</c:v>
                  </c:pt>
                  <c:pt idx="5">
                    <c:v>Norway</c:v>
                  </c:pt>
                  <c:pt idx="6">
                    <c:v>Great Britain</c:v>
                  </c:pt>
                  <c:pt idx="7">
                    <c:v>Oman</c:v>
                  </c:pt>
                  <c:pt idx="8">
                    <c:v>Bahrain</c:v>
                  </c:pt>
                  <c:pt idx="9">
                    <c:v>Sweden</c:v>
                  </c:pt>
                  <c:pt idx="10">
                    <c:v>UAE</c:v>
                  </c:pt>
                  <c:pt idx="11">
                    <c:v>Singapore</c:v>
                  </c:pt>
                  <c:pt idx="12">
                    <c:v>Vietnam</c:v>
                  </c:pt>
                  <c:pt idx="13">
                    <c:v>France</c:v>
                  </c:pt>
                  <c:pt idx="14">
                    <c:v>USA</c:v>
                  </c:pt>
                  <c:pt idx="15">
                    <c:v>Germany</c:v>
                  </c:pt>
                  <c:pt idx="16">
                    <c:v>Kuwait</c:v>
                  </c:pt>
                  <c:pt idx="17">
                    <c:v>Malaysia</c:v>
                  </c:pt>
                  <c:pt idx="18">
                    <c:v>Indonesia</c:v>
                  </c:pt>
                  <c:pt idx="19">
                    <c:v>Spain</c:v>
                  </c:pt>
                  <c:pt idx="20">
                    <c:v>Hong Kong</c:v>
                  </c:pt>
                  <c:pt idx="21">
                    <c:v>Italy</c:v>
                  </c:pt>
                  <c:pt idx="22">
                    <c:v>Thailand</c:v>
                  </c:pt>
                  <c:pt idx="23">
                    <c:v>Phillipines</c:v>
                  </c:pt>
                  <c:pt idx="24">
                    <c:v>China</c:v>
                  </c:pt>
                  <c:pt idx="25">
                    <c:v>Egypt</c:v>
                  </c:pt>
                  <c:pt idx="26">
                    <c:v>Taiwan</c:v>
                  </c:pt>
                  <c:pt idx="27">
                    <c:v>Saudia Arabia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D977-4F52-8715-E0C6D1681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1976456"/>
        <c:axId val="581971864"/>
      </c:scatterChart>
      <c:valAx>
        <c:axId val="581976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971864"/>
        <c:crosses val="autoZero"/>
        <c:crossBetween val="midCat"/>
      </c:valAx>
      <c:valAx>
        <c:axId val="581971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1976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cap="all" baseline="0">
                <a:effectLst/>
              </a:rPr>
              <a:t>Religiosity (against a straight line x)  - original countries minus the US and Vietnam (24)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4008475278038807E-2"/>
          <c:y val="0.12195835678109172"/>
          <c:w val="0.91936143784496072"/>
          <c:h val="0.82582269506688699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8FAA0D8F-C8B1-46E7-92DB-0EEA99E1B8F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98F-4FBC-9081-551963443C5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8A82CAD-945F-49C8-ABC9-2F495868410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98F-4FBC-9081-551963443C5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FB15571-6802-4AAE-A387-B13FD496A8F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98F-4FBC-9081-551963443C5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89DF8C5-954F-4D4D-93A3-8D99B3C52F6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98F-4FBC-9081-551963443C5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23CF57E-3141-4C4E-A46B-8EA4AED5F06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98F-4FBC-9081-551963443C5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DA95B3B-4535-4BA6-9C20-44E33C0A58F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F98F-4FBC-9081-551963443C5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DEDA843-B650-4C13-AF5F-F8321B47471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F98F-4FBC-9081-551963443C5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7A81CD9-86A6-4BC8-8296-EC0988D5A16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98F-4FBC-9081-551963443C5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F61AD61-B50A-4BAC-85F7-B3FFD5B7F16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98F-4FBC-9081-551963443C5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32ADC08-BE33-4919-9532-898C1102547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F98F-4FBC-9081-551963443C5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A415BAB-A7EC-4362-8A1D-DCF97403AC7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F98F-4FBC-9081-551963443C5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7BC3C20-7B65-4448-8F12-8039575482F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F98F-4FBC-9081-551963443C5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94A8AB09-AC97-46B1-9DD4-3988C02C197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F98F-4FBC-9081-551963443C5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59C9A7FE-0CC1-4112-9FC8-B8E62A00739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F98F-4FBC-9081-551963443C5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EF03BD39-DF6D-4581-8437-052FBA922EF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F98F-4FBC-9081-551963443C5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38D18D0-0A73-4DC5-95D1-446CC36D529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F98F-4FBC-9081-551963443C58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F36414C5-D73A-4943-A4FF-51F6463FEAB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F98F-4FBC-9081-551963443C5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A05F2107-5938-4ED2-95B6-11AC16636D9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F98F-4FBC-9081-551963443C5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B1D4DDA5-322F-4C76-96DE-028B13551E8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F98F-4FBC-9081-551963443C5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4E3DC8DC-CDAE-4442-B056-BC164EE0013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F98F-4FBC-9081-551963443C58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77EC79BA-9DF6-487B-B447-D838DC736EE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F98F-4FBC-9081-551963443C58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71A04542-881C-4BE9-A7CA-82E35ED07CA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F98F-4FBC-9081-551963443C58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DB0FEA98-B9F8-467E-B9E3-299A4376721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F98F-4FBC-9081-551963443C58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A998F298-7FF8-4B83-9364-3BED4F77FF2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F98F-4FBC-9081-551963443C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9525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1.2921018617528775E-3"/>
                  <c:y val="0.6395347373924911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Sheet1!$C$311:$C$334</c:f>
              <c:numCache>
                <c:formatCode>General</c:formatCode>
                <c:ptCount val="24"/>
                <c:pt idx="0">
                  <c:v>24</c:v>
                </c:pt>
                <c:pt idx="1">
                  <c:v>23</c:v>
                </c:pt>
                <c:pt idx="2">
                  <c:v>22</c:v>
                </c:pt>
                <c:pt idx="3">
                  <c:v>21</c:v>
                </c:pt>
                <c:pt idx="4">
                  <c:v>20</c:v>
                </c:pt>
                <c:pt idx="5">
                  <c:v>19</c:v>
                </c:pt>
                <c:pt idx="6">
                  <c:v>18</c:v>
                </c:pt>
                <c:pt idx="7">
                  <c:v>17</c:v>
                </c:pt>
                <c:pt idx="8">
                  <c:v>16</c:v>
                </c:pt>
                <c:pt idx="9">
                  <c:v>15</c:v>
                </c:pt>
                <c:pt idx="10">
                  <c:v>14</c:v>
                </c:pt>
                <c:pt idx="11">
                  <c:v>13</c:v>
                </c:pt>
                <c:pt idx="12">
                  <c:v>12</c:v>
                </c:pt>
                <c:pt idx="13">
                  <c:v>11</c:v>
                </c:pt>
                <c:pt idx="14">
                  <c:v>10</c:v>
                </c:pt>
                <c:pt idx="15">
                  <c:v>9</c:v>
                </c:pt>
                <c:pt idx="16">
                  <c:v>8</c:v>
                </c:pt>
                <c:pt idx="17">
                  <c:v>7</c:v>
                </c:pt>
                <c:pt idx="18">
                  <c:v>6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</c:numCache>
            </c:numRef>
          </c:xVal>
          <c:yVal>
            <c:numRef>
              <c:f>Sheet1!$D$311:$D$334</c:f>
              <c:numCache>
                <c:formatCode>General</c:formatCode>
                <c:ptCount val="24"/>
                <c:pt idx="0">
                  <c:v>97.5</c:v>
                </c:pt>
                <c:pt idx="1">
                  <c:v>95</c:v>
                </c:pt>
                <c:pt idx="2">
                  <c:v>94</c:v>
                </c:pt>
                <c:pt idx="3">
                  <c:v>93.5</c:v>
                </c:pt>
                <c:pt idx="4">
                  <c:v>92.5</c:v>
                </c:pt>
                <c:pt idx="5">
                  <c:v>91</c:v>
                </c:pt>
                <c:pt idx="6">
                  <c:v>91</c:v>
                </c:pt>
                <c:pt idx="7">
                  <c:v>86.5</c:v>
                </c:pt>
                <c:pt idx="8">
                  <c:v>86</c:v>
                </c:pt>
                <c:pt idx="9">
                  <c:v>84.5</c:v>
                </c:pt>
                <c:pt idx="10">
                  <c:v>84.5</c:v>
                </c:pt>
                <c:pt idx="11">
                  <c:v>75.5</c:v>
                </c:pt>
                <c:pt idx="12">
                  <c:v>73</c:v>
                </c:pt>
                <c:pt idx="13">
                  <c:v>60.5</c:v>
                </c:pt>
                <c:pt idx="14">
                  <c:v>46</c:v>
                </c:pt>
                <c:pt idx="15">
                  <c:v>40</c:v>
                </c:pt>
                <c:pt idx="16">
                  <c:v>40</c:v>
                </c:pt>
                <c:pt idx="17">
                  <c:v>36.5</c:v>
                </c:pt>
                <c:pt idx="18">
                  <c:v>34.5</c:v>
                </c:pt>
                <c:pt idx="19">
                  <c:v>30.5</c:v>
                </c:pt>
                <c:pt idx="20">
                  <c:v>29.5</c:v>
                </c:pt>
                <c:pt idx="21">
                  <c:v>29</c:v>
                </c:pt>
                <c:pt idx="22">
                  <c:v>29</c:v>
                </c:pt>
                <c:pt idx="23">
                  <c:v>22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Sheet1!$B$311:$B$334</c15:f>
                <c15:dlblRangeCache>
                  <c:ptCount val="24"/>
                  <c:pt idx="0">
                    <c:v>Thailand</c:v>
                  </c:pt>
                  <c:pt idx="1">
                    <c:v>Qatar</c:v>
                  </c:pt>
                  <c:pt idx="2">
                    <c:v>Bahrain</c:v>
                  </c:pt>
                  <c:pt idx="3">
                    <c:v>Phillipines</c:v>
                  </c:pt>
                  <c:pt idx="4">
                    <c:v>India</c:v>
                  </c:pt>
                  <c:pt idx="5">
                    <c:v>UAE</c:v>
                  </c:pt>
                  <c:pt idx="6">
                    <c:v>Kuwait</c:v>
                  </c:pt>
                  <c:pt idx="7">
                    <c:v>Malaysia</c:v>
                  </c:pt>
                  <c:pt idx="8">
                    <c:v>Egypt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Italy</c:v>
                  </c:pt>
                  <c:pt idx="13">
                    <c:v>Taiwan</c:v>
                  </c:pt>
                  <c:pt idx="14">
                    <c:v>Spain</c:v>
                  </c:pt>
                  <c:pt idx="15">
                    <c:v>France</c:v>
                  </c:pt>
                  <c:pt idx="16">
                    <c:v>Germany</c:v>
                  </c:pt>
                  <c:pt idx="17">
                    <c:v>Finland</c:v>
                  </c:pt>
                  <c:pt idx="18">
                    <c:v>Australia</c:v>
                  </c:pt>
                  <c:pt idx="19">
                    <c:v>Hong Kong</c:v>
                  </c:pt>
                  <c:pt idx="20">
                    <c:v>Norway</c:v>
                  </c:pt>
                  <c:pt idx="21">
                    <c:v>Great Britain</c:v>
                  </c:pt>
                  <c:pt idx="22">
                    <c:v>Denmark</c:v>
                  </c:pt>
                  <c:pt idx="23">
                    <c:v>Sweden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F98F-4FBC-9081-551963443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046368"/>
        <c:axId val="521046696"/>
      </c:scatterChart>
      <c:valAx>
        <c:axId val="521046368"/>
        <c:scaling>
          <c:orientation val="minMax"/>
          <c:max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46696"/>
        <c:crosses val="autoZero"/>
        <c:crossBetween val="midCat"/>
      </c:valAx>
      <c:valAx>
        <c:axId val="521046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46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cap="all" baseline="0">
                <a:effectLst/>
              </a:rPr>
              <a:t>Religiosity (against a straight line x)  - 24 new countries not covered by climate survey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A00136F0-7F51-4B99-A21F-7E78B67BF6D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C2F-4AFE-8FA9-0F5E8DA270E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04E627A-D277-4729-BE92-FA96659921C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CC2F-4AFE-8FA9-0F5E8DA270E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57E38F3-A2DB-4561-AD38-994B6F0235F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C2F-4AFE-8FA9-0F5E8DA270E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27CC8BA-0B4C-4AF3-B4A5-F4C1B8E349B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C2F-4AFE-8FA9-0F5E8DA270E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7D0DAFD-A501-42D4-9E2C-F90C3C5CB61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C2F-4AFE-8FA9-0F5E8DA270E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06B8712-3C57-4715-8402-37B43901E16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C2F-4AFE-8FA9-0F5E8DA270E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093505A-A607-447A-9073-E8E659EFBB6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CC2F-4AFE-8FA9-0F5E8DA270E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439613E-2AB4-49AF-8EC1-E718A828ACA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CC2F-4AFE-8FA9-0F5E8DA270E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D89285F-5668-4417-84F0-42F71548177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CC2F-4AFE-8FA9-0F5E8DA270E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65B85E8-B6B2-41A4-A540-3355FC78B2A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CC2F-4AFE-8FA9-0F5E8DA270E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F43CBC55-0613-47B6-8E51-1F9E66AC568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CC2F-4AFE-8FA9-0F5E8DA270E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6FB27D5-416D-4163-8F91-82BD3116FF0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CC2F-4AFE-8FA9-0F5E8DA270E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ED5F12F9-2C8D-49BE-88DE-167A6E106D7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CC2F-4AFE-8FA9-0F5E8DA270E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832DB2C0-94B7-40DD-AD6B-000990A5C76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CC2F-4AFE-8FA9-0F5E8DA270E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2F7980BC-8ABB-4E5A-B7DF-5071A4D9E5E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CC2F-4AFE-8FA9-0F5E8DA270E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4DD9E87D-85F8-4D59-BC7B-8389B708968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CC2F-4AFE-8FA9-0F5E8DA270E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F0FAFBE0-2803-4349-8553-863207DA9F9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CC2F-4AFE-8FA9-0F5E8DA270E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A83D0F78-8352-4D78-9B28-FCDBB51F65A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CC2F-4AFE-8FA9-0F5E8DA270E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256CA89A-CABA-4336-800F-AE918D3E86C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CC2F-4AFE-8FA9-0F5E8DA270E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A933A19D-232B-45FA-9D8D-7651785F0E4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CC2F-4AFE-8FA9-0F5E8DA270E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51154062-C4C0-41C3-86BE-8DC86F86BD4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CC2F-4AFE-8FA9-0F5E8DA270E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47552A34-81B3-4B53-842A-2026B4D5D8F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CC2F-4AFE-8FA9-0F5E8DA270E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A6B73B87-E46C-4F7E-B786-873725C82F0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CC2F-4AFE-8FA9-0F5E8DA270E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A3E0CDFF-7CF6-4D4B-9D6D-4CF8D3E27CB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CC2F-4AFE-8FA9-0F5E8DA270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2.433096138085903E-2"/>
                  <c:y val="0.6072558189109610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Sheet1!$C$336:$C$359</c:f>
              <c:numCache>
                <c:formatCode>General</c:formatCode>
                <c:ptCount val="24"/>
                <c:pt idx="0">
                  <c:v>24</c:v>
                </c:pt>
                <c:pt idx="1">
                  <c:v>23</c:v>
                </c:pt>
                <c:pt idx="2">
                  <c:v>22</c:v>
                </c:pt>
                <c:pt idx="3">
                  <c:v>21</c:v>
                </c:pt>
                <c:pt idx="4">
                  <c:v>20</c:v>
                </c:pt>
                <c:pt idx="5">
                  <c:v>19</c:v>
                </c:pt>
                <c:pt idx="6">
                  <c:v>18</c:v>
                </c:pt>
                <c:pt idx="7">
                  <c:v>17</c:v>
                </c:pt>
                <c:pt idx="8">
                  <c:v>16</c:v>
                </c:pt>
                <c:pt idx="9">
                  <c:v>15</c:v>
                </c:pt>
                <c:pt idx="10">
                  <c:v>14</c:v>
                </c:pt>
                <c:pt idx="11">
                  <c:v>13</c:v>
                </c:pt>
                <c:pt idx="12">
                  <c:v>12</c:v>
                </c:pt>
                <c:pt idx="13">
                  <c:v>11</c:v>
                </c:pt>
                <c:pt idx="14">
                  <c:v>10</c:v>
                </c:pt>
                <c:pt idx="15">
                  <c:v>9</c:v>
                </c:pt>
                <c:pt idx="16">
                  <c:v>8</c:v>
                </c:pt>
                <c:pt idx="17">
                  <c:v>7</c:v>
                </c:pt>
                <c:pt idx="18">
                  <c:v>6</c:v>
                </c:pt>
                <c:pt idx="19">
                  <c:v>5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</c:numCache>
            </c:numRef>
          </c:xVal>
          <c:yVal>
            <c:numRef>
              <c:f>Sheet1!$D$336:$D$359</c:f>
              <c:numCache>
                <c:formatCode>General</c:formatCode>
                <c:ptCount val="24"/>
                <c:pt idx="0">
                  <c:v>97</c:v>
                </c:pt>
                <c:pt idx="1">
                  <c:v>97</c:v>
                </c:pt>
                <c:pt idx="2">
                  <c:v>94</c:v>
                </c:pt>
                <c:pt idx="3">
                  <c:v>93</c:v>
                </c:pt>
                <c:pt idx="4">
                  <c:v>89</c:v>
                </c:pt>
                <c:pt idx="5">
                  <c:v>88.5</c:v>
                </c:pt>
                <c:pt idx="6">
                  <c:v>87.5</c:v>
                </c:pt>
                <c:pt idx="7">
                  <c:v>85</c:v>
                </c:pt>
                <c:pt idx="8">
                  <c:v>83.5</c:v>
                </c:pt>
                <c:pt idx="9">
                  <c:v>82.5</c:v>
                </c:pt>
                <c:pt idx="10">
                  <c:v>76.5</c:v>
                </c:pt>
                <c:pt idx="11">
                  <c:v>68.5</c:v>
                </c:pt>
                <c:pt idx="12">
                  <c:v>66.5</c:v>
                </c:pt>
                <c:pt idx="13">
                  <c:v>52</c:v>
                </c:pt>
                <c:pt idx="14">
                  <c:v>49</c:v>
                </c:pt>
                <c:pt idx="15">
                  <c:v>43.5</c:v>
                </c:pt>
                <c:pt idx="16">
                  <c:v>43</c:v>
                </c:pt>
                <c:pt idx="17">
                  <c:v>42.5</c:v>
                </c:pt>
                <c:pt idx="18">
                  <c:v>41.5</c:v>
                </c:pt>
                <c:pt idx="19">
                  <c:v>34.5</c:v>
                </c:pt>
                <c:pt idx="20">
                  <c:v>33.5</c:v>
                </c:pt>
                <c:pt idx="21">
                  <c:v>32</c:v>
                </c:pt>
                <c:pt idx="22">
                  <c:v>28</c:v>
                </c:pt>
                <c:pt idx="23">
                  <c:v>24.5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Sheet1!$B$336:$B$359</c15:f>
                <c15:dlblRangeCache>
                  <c:ptCount val="24"/>
                  <c:pt idx="0">
                    <c:v>Nigeria</c:v>
                  </c:pt>
                  <c:pt idx="1">
                    <c:v>Ghana</c:v>
                  </c:pt>
                  <c:pt idx="2">
                    <c:v>Afghanistan</c:v>
                  </c:pt>
                  <c:pt idx="3">
                    <c:v>Pakistan</c:v>
                  </c:pt>
                  <c:pt idx="4">
                    <c:v>DR Congo</c:v>
                  </c:pt>
                  <c:pt idx="5">
                    <c:v>Venezuela</c:v>
                  </c:pt>
                  <c:pt idx="6">
                    <c:v>Romania</c:v>
                  </c:pt>
                  <c:pt idx="7">
                    <c:v>Brazil</c:v>
                  </c:pt>
                  <c:pt idx="8">
                    <c:v>Turkey</c:v>
                  </c:pt>
                  <c:pt idx="9">
                    <c:v>Macedonia</c:v>
                  </c:pt>
                  <c:pt idx="10">
                    <c:v>Iran</c:v>
                  </c:pt>
                  <c:pt idx="11">
                    <c:v>Kosovo</c:v>
                  </c:pt>
                  <c:pt idx="12">
                    <c:v>Serbia</c:v>
                  </c:pt>
                  <c:pt idx="13">
                    <c:v>Ukraine</c:v>
                  </c:pt>
                  <c:pt idx="14">
                    <c:v>Ireland</c:v>
                  </c:pt>
                  <c:pt idx="15">
                    <c:v>Latvia</c:v>
                  </c:pt>
                  <c:pt idx="16">
                    <c:v>Azerbaijan</c:v>
                  </c:pt>
                  <c:pt idx="17">
                    <c:v>Canada</c:v>
                  </c:pt>
                  <c:pt idx="18">
                    <c:v>South Korea</c:v>
                  </c:pt>
                  <c:pt idx="19">
                    <c:v>Belgium</c:v>
                  </c:pt>
                  <c:pt idx="20">
                    <c:v>Netherlands</c:v>
                  </c:pt>
                  <c:pt idx="21">
                    <c:v>Japan</c:v>
                  </c:pt>
                  <c:pt idx="22">
                    <c:v>Estonia</c:v>
                  </c:pt>
                  <c:pt idx="23">
                    <c:v>Czech republic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CC2F-4AFE-8FA9-0F5E8DA27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9582440"/>
        <c:axId val="639580800"/>
      </c:scatterChart>
      <c:valAx>
        <c:axId val="639582440"/>
        <c:scaling>
          <c:orientation val="minMax"/>
          <c:max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80800"/>
        <c:crosses val="autoZero"/>
        <c:crossBetween val="midCat"/>
      </c:valAx>
      <c:valAx>
        <c:axId val="63958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82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Chart</a:t>
            </a:r>
            <a:r>
              <a:rPr lang="en-GB" baseline="0"/>
              <a:t> 2 redrawn, with residuals from chart f6 (religiosity against a straight line) subtracted from religiosity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718052445279198E-2"/>
          <c:y val="0.11374097255657198"/>
          <c:w val="0.88444158058224376"/>
          <c:h val="0.73535800802944873"/>
        </c:manualLayout>
      </c:layout>
      <c:scatterChart>
        <c:scatterStyle val="lineMarker"/>
        <c:varyColors val="0"/>
        <c:ser>
          <c:idx val="1"/>
          <c:order val="1"/>
          <c:tx>
            <c:v>Religiosity - Residuals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A62D54B-A615-4FA2-B693-FD374D7CD9A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A56-40A5-B1E8-2BABE897CB9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9B5D547-2C91-40F0-BBB5-20B3E0A56DB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CA56-40A5-B1E8-2BABE897CB9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29F3296-A65D-4044-AB90-5678CD07019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CA56-40A5-B1E8-2BABE897CB9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2DF0333-CAD1-45D1-8B96-33977E33A62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CA56-40A5-B1E8-2BABE897CB9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8CBA625-A430-4B04-96AA-A2CA5380E46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CA56-40A5-B1E8-2BABE897CB9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D2CF18D-369E-4CA5-86B7-7E7B985B288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CA56-40A5-B1E8-2BABE897CB9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6C2753A-697C-472E-BEAB-667192453EE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CA56-40A5-B1E8-2BABE897CB9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118E889-4765-4728-AA14-A7BC3F34AB8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CA56-40A5-B1E8-2BABE897CB9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E5D3F92-7AFD-40AA-9043-1B65E9291FB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CA56-40A5-B1E8-2BABE897CB9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BF973BD-C1A1-47E0-958D-54D93911F36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CA56-40A5-B1E8-2BABE897CB9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A79A436-1A38-420A-98CD-ADF897CCF1F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CA56-40A5-B1E8-2BABE897CB92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9504C98E-90DA-4B74-9FDE-386AC3CC0E1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CA56-40A5-B1E8-2BABE897CB9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8923DC6-D8A9-43A3-87C0-F5C221F926A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CA56-40A5-B1E8-2BABE897CB9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BDC53BD6-D8B6-4CDA-B25B-39F97BCA026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CA56-40A5-B1E8-2BABE897CB92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DA401113-69E9-4243-B2A8-8A0691E8DF3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CA56-40A5-B1E8-2BABE897CB9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CA1548E1-A004-4A15-B210-977371B8396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CA56-40A5-B1E8-2BABE897CB92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77D668E-550F-43F3-9A63-BCA5A16B618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CA56-40A5-B1E8-2BABE897CB92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A9C1944-2656-421E-B555-C1CDBFB61CD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CA56-40A5-B1E8-2BABE897CB92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F7049E70-285D-4FB4-80D8-D6BD8B1DFE9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CA56-40A5-B1E8-2BABE897CB92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CA00B813-97CB-4CF2-94A0-E36D2443ABB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CA56-40A5-B1E8-2BABE897CB9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1CFF9672-72A6-4AA9-B6D8-71E81A1AC9D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CA56-40A5-B1E8-2BABE897CB92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C1665668-1CDB-4286-B284-140CEE5C5FB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CA56-40A5-B1E8-2BABE897CB92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5864F5C3-4D23-4267-A906-64E3C99DBC1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CA56-40A5-B1E8-2BABE897CB92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0C659FAE-75FD-4588-BC17-0E46C966530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CA56-40A5-B1E8-2BABE897CB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xVal>
            <c:strRef>
              <c:f>Sheet1!$B$365:$B$388</c:f>
              <c:strCache>
                <c:ptCount val="24"/>
                <c:pt idx="0">
                  <c:v>Phillipines</c:v>
                </c:pt>
                <c:pt idx="1">
                  <c:v>India</c:v>
                </c:pt>
                <c:pt idx="2">
                  <c:v>Qatar</c:v>
                </c:pt>
                <c:pt idx="3">
                  <c:v>Egypt</c:v>
                </c:pt>
                <c:pt idx="4">
                  <c:v>UAE</c:v>
                </c:pt>
                <c:pt idx="5">
                  <c:v>Thailand</c:v>
                </c:pt>
                <c:pt idx="6">
                  <c:v>Kuwait</c:v>
                </c:pt>
                <c:pt idx="7">
                  <c:v>Bahrain</c:v>
                </c:pt>
                <c:pt idx="8">
                  <c:v>Malaysia</c:v>
                </c:pt>
                <c:pt idx="9">
                  <c:v>Indonesia</c:v>
                </c:pt>
                <c:pt idx="10">
                  <c:v>Saudia Arabia</c:v>
                </c:pt>
                <c:pt idx="11">
                  <c:v>Singapore</c:v>
                </c:pt>
                <c:pt idx="12">
                  <c:v>Taiwan</c:v>
                </c:pt>
                <c:pt idx="13">
                  <c:v>Spain</c:v>
                </c:pt>
                <c:pt idx="14">
                  <c:v>Italy</c:v>
                </c:pt>
                <c:pt idx="15">
                  <c:v>Australia</c:v>
                </c:pt>
                <c:pt idx="16">
                  <c:v>France</c:v>
                </c:pt>
                <c:pt idx="17">
                  <c:v>Hong Kong</c:v>
                </c:pt>
                <c:pt idx="18">
                  <c:v>Great Britain</c:v>
                </c:pt>
                <c:pt idx="19">
                  <c:v>Germany</c:v>
                </c:pt>
                <c:pt idx="20">
                  <c:v>Finland</c:v>
                </c:pt>
                <c:pt idx="21">
                  <c:v>Norway</c:v>
                </c:pt>
                <c:pt idx="22">
                  <c:v>Sweden</c:v>
                </c:pt>
                <c:pt idx="23">
                  <c:v>Denmark</c:v>
                </c:pt>
              </c:strCache>
            </c:strRef>
          </c:xVal>
          <c:yVal>
            <c:numRef>
              <c:f>Sheet1!$D$365:$D$388</c:f>
              <c:numCache>
                <c:formatCode>General</c:formatCode>
                <c:ptCount val="24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58.564999999999998</c:v>
                </c:pt>
                <c:pt idx="13">
                  <c:v>54.774999999999999</c:v>
                </c:pt>
                <c:pt idx="14">
                  <c:v>62.355000000000004</c:v>
                </c:pt>
                <c:pt idx="15">
                  <c:v>39.615000000000002</c:v>
                </c:pt>
                <c:pt idx="16">
                  <c:v>50.984999999999999</c:v>
                </c:pt>
                <c:pt idx="17">
                  <c:v>35.825000000000003</c:v>
                </c:pt>
                <c:pt idx="18">
                  <c:v>28.245000000000001</c:v>
                </c:pt>
                <c:pt idx="19">
                  <c:v>47.195</c:v>
                </c:pt>
                <c:pt idx="20">
                  <c:v>43.405000000000001</c:v>
                </c:pt>
                <c:pt idx="21">
                  <c:v>32.034999999999997</c:v>
                </c:pt>
                <c:pt idx="22">
                  <c:v>20.664999999999999</c:v>
                </c:pt>
                <c:pt idx="23">
                  <c:v>24.454999999999998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Sheet1!$B$365:$B$388</c15:f>
                <c15:dlblRangeCache>
                  <c:ptCount val="24"/>
                  <c:pt idx="0">
                    <c:v>Phillipines</c:v>
                  </c:pt>
                  <c:pt idx="1">
                    <c:v>India</c:v>
                  </c:pt>
                  <c:pt idx="2">
                    <c:v>Qatar</c:v>
                  </c:pt>
                  <c:pt idx="3">
                    <c:v>Egypt</c:v>
                  </c:pt>
                  <c:pt idx="4">
                    <c:v>UAE</c:v>
                  </c:pt>
                  <c:pt idx="5">
                    <c:v>Thailand</c:v>
                  </c:pt>
                  <c:pt idx="6">
                    <c:v>Kuwait</c:v>
                  </c:pt>
                  <c:pt idx="7">
                    <c:v>Bahrain</c:v>
                  </c:pt>
                  <c:pt idx="8">
                    <c:v>Malaysia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Taiwan</c:v>
                  </c:pt>
                  <c:pt idx="13">
                    <c:v>Spain</c:v>
                  </c:pt>
                  <c:pt idx="14">
                    <c:v>Italy</c:v>
                  </c:pt>
                  <c:pt idx="15">
                    <c:v>Australia</c:v>
                  </c:pt>
                  <c:pt idx="16">
                    <c:v>France</c:v>
                  </c:pt>
                  <c:pt idx="17">
                    <c:v>Hong Kong</c:v>
                  </c:pt>
                  <c:pt idx="18">
                    <c:v>Great Britain</c:v>
                  </c:pt>
                  <c:pt idx="19">
                    <c:v>Germany</c:v>
                  </c:pt>
                  <c:pt idx="20">
                    <c:v>Finland</c:v>
                  </c:pt>
                  <c:pt idx="21">
                    <c:v>Norway</c:v>
                  </c:pt>
                  <c:pt idx="22">
                    <c:v>Sweden</c:v>
                  </c:pt>
                  <c:pt idx="23">
                    <c:v>Denmark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CA56-40A5-B1E8-2BABE897CB92}"/>
            </c:ext>
          </c:extLst>
        </c:ser>
        <c:ser>
          <c:idx val="2"/>
          <c:order val="2"/>
          <c:tx>
            <c:v>Climate Concern: Personal Impacts (GD)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0000FF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rgbClr val="0000FF"/>
                </a:solidFill>
              </a:ln>
              <a:effectLst/>
            </c:spPr>
            <c:trendlineType val="linear"/>
            <c:dispRSqr val="0"/>
            <c:dispEq val="0"/>
          </c:trendline>
          <c:xVal>
            <c:strRef>
              <c:f>Sheet1!$B$365:$B$388</c:f>
              <c:strCache>
                <c:ptCount val="24"/>
                <c:pt idx="0">
                  <c:v>Phillipines</c:v>
                </c:pt>
                <c:pt idx="1">
                  <c:v>India</c:v>
                </c:pt>
                <c:pt idx="2">
                  <c:v>Qatar</c:v>
                </c:pt>
                <c:pt idx="3">
                  <c:v>Egypt</c:v>
                </c:pt>
                <c:pt idx="4">
                  <c:v>UAE</c:v>
                </c:pt>
                <c:pt idx="5">
                  <c:v>Thailand</c:v>
                </c:pt>
                <c:pt idx="6">
                  <c:v>Kuwait</c:v>
                </c:pt>
                <c:pt idx="7">
                  <c:v>Bahrain</c:v>
                </c:pt>
                <c:pt idx="8">
                  <c:v>Malaysia</c:v>
                </c:pt>
                <c:pt idx="9">
                  <c:v>Indonesia</c:v>
                </c:pt>
                <c:pt idx="10">
                  <c:v>Saudia Arabia</c:v>
                </c:pt>
                <c:pt idx="11">
                  <c:v>Singapore</c:v>
                </c:pt>
                <c:pt idx="12">
                  <c:v>Taiwan</c:v>
                </c:pt>
                <c:pt idx="13">
                  <c:v>Spain</c:v>
                </c:pt>
                <c:pt idx="14">
                  <c:v>Italy</c:v>
                </c:pt>
                <c:pt idx="15">
                  <c:v>Australia</c:v>
                </c:pt>
                <c:pt idx="16">
                  <c:v>France</c:v>
                </c:pt>
                <c:pt idx="17">
                  <c:v>Hong Kong</c:v>
                </c:pt>
                <c:pt idx="18">
                  <c:v>Great Britain</c:v>
                </c:pt>
                <c:pt idx="19">
                  <c:v>Germany</c:v>
                </c:pt>
                <c:pt idx="20">
                  <c:v>Finland</c:v>
                </c:pt>
                <c:pt idx="21">
                  <c:v>Norway</c:v>
                </c:pt>
                <c:pt idx="22">
                  <c:v>Sweden</c:v>
                </c:pt>
                <c:pt idx="23">
                  <c:v>Denmark</c:v>
                </c:pt>
              </c:strCache>
            </c:strRef>
          </c:xVal>
          <c:yVal>
            <c:numRef>
              <c:f>Sheet1!$E$365:$E$388</c:f>
              <c:numCache>
                <c:formatCode>General</c:formatCode>
                <c:ptCount val="24"/>
                <c:pt idx="0">
                  <c:v>100</c:v>
                </c:pt>
                <c:pt idx="1">
                  <c:v>95</c:v>
                </c:pt>
                <c:pt idx="2">
                  <c:v>90</c:v>
                </c:pt>
                <c:pt idx="3">
                  <c:v>83</c:v>
                </c:pt>
                <c:pt idx="4">
                  <c:v>81</c:v>
                </c:pt>
                <c:pt idx="5">
                  <c:v>80</c:v>
                </c:pt>
                <c:pt idx="6">
                  <c:v>80</c:v>
                </c:pt>
                <c:pt idx="7">
                  <c:v>78</c:v>
                </c:pt>
                <c:pt idx="8">
                  <c:v>72</c:v>
                </c:pt>
                <c:pt idx="9">
                  <c:v>70</c:v>
                </c:pt>
                <c:pt idx="10">
                  <c:v>66</c:v>
                </c:pt>
                <c:pt idx="11">
                  <c:v>66</c:v>
                </c:pt>
                <c:pt idx="12">
                  <c:v>63</c:v>
                </c:pt>
                <c:pt idx="13">
                  <c:v>57</c:v>
                </c:pt>
                <c:pt idx="14">
                  <c:v>54</c:v>
                </c:pt>
                <c:pt idx="15">
                  <c:v>54</c:v>
                </c:pt>
                <c:pt idx="16">
                  <c:v>51</c:v>
                </c:pt>
                <c:pt idx="17">
                  <c:v>50</c:v>
                </c:pt>
                <c:pt idx="18">
                  <c:v>42</c:v>
                </c:pt>
                <c:pt idx="19">
                  <c:v>41</c:v>
                </c:pt>
                <c:pt idx="20">
                  <c:v>39</c:v>
                </c:pt>
                <c:pt idx="21">
                  <c:v>37</c:v>
                </c:pt>
                <c:pt idx="22">
                  <c:v>36</c:v>
                </c:pt>
                <c:pt idx="23">
                  <c:v>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A56-40A5-B1E8-2BABE897C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3261384"/>
        <c:axId val="543262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  <a:round/>
                    </a:ln>
                    <a:effectLst/>
                  </c:spPr>
                </c:marker>
                <c:xVal>
                  <c:strRef>
                    <c:extLst>
                      <c:ext uri="{02D57815-91ED-43cb-92C2-25804820EDAC}">
                        <c15:formulaRef>
                          <c15:sqref>Sheet1!$B$365:$B$388</c15:sqref>
                        </c15:formulaRef>
                      </c:ext>
                    </c:extLst>
                    <c:strCache>
                      <c:ptCount val="24"/>
                      <c:pt idx="0">
                        <c:v>Phillipines</c:v>
                      </c:pt>
                      <c:pt idx="1">
                        <c:v>India</c:v>
                      </c:pt>
                      <c:pt idx="2">
                        <c:v>Qatar</c:v>
                      </c:pt>
                      <c:pt idx="3">
                        <c:v>Egypt</c:v>
                      </c:pt>
                      <c:pt idx="4">
                        <c:v>UAE</c:v>
                      </c:pt>
                      <c:pt idx="5">
                        <c:v>Thailand</c:v>
                      </c:pt>
                      <c:pt idx="6">
                        <c:v>Kuwait</c:v>
                      </c:pt>
                      <c:pt idx="7">
                        <c:v>Bahrain</c:v>
                      </c:pt>
                      <c:pt idx="8">
                        <c:v>Malaysia</c:v>
                      </c:pt>
                      <c:pt idx="9">
                        <c:v>Indonesia</c:v>
                      </c:pt>
                      <c:pt idx="10">
                        <c:v>Saudia Arabia</c:v>
                      </c:pt>
                      <c:pt idx="11">
                        <c:v>Singapore</c:v>
                      </c:pt>
                      <c:pt idx="12">
                        <c:v>Taiwan</c:v>
                      </c:pt>
                      <c:pt idx="13">
                        <c:v>Spain</c:v>
                      </c:pt>
                      <c:pt idx="14">
                        <c:v>Italy</c:v>
                      </c:pt>
                      <c:pt idx="15">
                        <c:v>Australia</c:v>
                      </c:pt>
                      <c:pt idx="16">
                        <c:v>France</c:v>
                      </c:pt>
                      <c:pt idx="17">
                        <c:v>Hong Kong</c:v>
                      </c:pt>
                      <c:pt idx="18">
                        <c:v>Great Britain</c:v>
                      </c:pt>
                      <c:pt idx="19">
                        <c:v>Germany</c:v>
                      </c:pt>
                      <c:pt idx="20">
                        <c:v>Finland</c:v>
                      </c:pt>
                      <c:pt idx="21">
                        <c:v>Norway</c:v>
                      </c:pt>
                      <c:pt idx="22">
                        <c:v>Sweden</c:v>
                      </c:pt>
                      <c:pt idx="23">
                        <c:v>Denmark</c:v>
                      </c:pt>
                    </c:strCache>
                  </c:strRef>
                </c:xVal>
                <c:yVal>
                  <c:numRef>
                    <c:extLst>
                      <c:ext uri="{02D57815-91ED-43cb-92C2-25804820EDAC}">
                        <c15:formulaRef>
                          <c15:sqref>Sheet1!$C$365:$C$388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75</c:v>
                      </c:pt>
                      <c:pt idx="1">
                        <c:v>70</c:v>
                      </c:pt>
                      <c:pt idx="2">
                        <c:v>65</c:v>
                      </c:pt>
                      <c:pt idx="3">
                        <c:v>58</c:v>
                      </c:pt>
                      <c:pt idx="4">
                        <c:v>56</c:v>
                      </c:pt>
                      <c:pt idx="5">
                        <c:v>55</c:v>
                      </c:pt>
                      <c:pt idx="6">
                        <c:v>55</c:v>
                      </c:pt>
                      <c:pt idx="7">
                        <c:v>53</c:v>
                      </c:pt>
                      <c:pt idx="8">
                        <c:v>47</c:v>
                      </c:pt>
                      <c:pt idx="9">
                        <c:v>45</c:v>
                      </c:pt>
                      <c:pt idx="10">
                        <c:v>41</c:v>
                      </c:pt>
                      <c:pt idx="11">
                        <c:v>41</c:v>
                      </c:pt>
                      <c:pt idx="12">
                        <c:v>38</c:v>
                      </c:pt>
                      <c:pt idx="13">
                        <c:v>32</c:v>
                      </c:pt>
                      <c:pt idx="14">
                        <c:v>29</c:v>
                      </c:pt>
                      <c:pt idx="15">
                        <c:v>29</c:v>
                      </c:pt>
                      <c:pt idx="16">
                        <c:v>26</c:v>
                      </c:pt>
                      <c:pt idx="17">
                        <c:v>25</c:v>
                      </c:pt>
                      <c:pt idx="18">
                        <c:v>17</c:v>
                      </c:pt>
                      <c:pt idx="19">
                        <c:v>16</c:v>
                      </c:pt>
                      <c:pt idx="20">
                        <c:v>14</c:v>
                      </c:pt>
                      <c:pt idx="21">
                        <c:v>12</c:v>
                      </c:pt>
                      <c:pt idx="22">
                        <c:v>11</c:v>
                      </c:pt>
                      <c:pt idx="23">
                        <c:v>10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CA56-40A5-B1E8-2BABE897CB92}"/>
                  </c:ext>
                </c:extLst>
              </c15:ser>
            </c15:filteredScatterSeries>
          </c:ext>
        </c:extLst>
      </c:scatterChart>
      <c:valAx>
        <c:axId val="543261384"/>
        <c:scaling>
          <c:orientation val="minMax"/>
          <c:max val="27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cap="all" baseline="0">
                    <a:effectLst/>
                  </a:rPr>
                  <a:t>Country Number, in Descending Order of climate concern (personal impacts: 'Great Deal')</a:t>
                </a:r>
                <a:endParaRPr lang="en-GB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1559590262226396"/>
              <c:y val="0.876442779751231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262040"/>
        <c:crosses val="autoZero"/>
        <c:crossBetween val="midCat"/>
      </c:valAx>
      <c:valAx>
        <c:axId val="543262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cap="all" baseline="0">
                    <a:effectLst/>
                  </a:rPr>
                  <a:t>%  Religiosity </a:t>
                </a:r>
                <a:r>
                  <a:rPr lang="en-GB" sz="1200" b="1" i="0" cap="all" baseline="0">
                    <a:effectLst/>
                  </a:rPr>
                  <a:t>- Residuals </a:t>
                </a:r>
                <a:r>
                  <a:rPr lang="en-GB" sz="1200" b="0" i="0" cap="all" baseline="0">
                    <a:effectLst/>
                  </a:rPr>
                  <a:t>/ climate concern </a:t>
                </a:r>
                <a:r>
                  <a:rPr lang="en-GB" sz="1200" b="1" i="0" cap="all" baseline="0">
                    <a:effectLst/>
                  </a:rPr>
                  <a:t>+25</a:t>
                </a:r>
                <a:endParaRPr lang="en-GB" sz="12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2613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379932095644001E-2"/>
          <c:y val="0.92320964323903953"/>
          <c:w val="0.90151915047316333"/>
          <c:h val="7.6790356760960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1"/>
              <a:t>Debiased Religiosity versus response 'A Great Deal' to the question: 'How much of an impact, if any, do you believe climate change will have on your life?', for 24 Nations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9255581-D28E-480D-A3F9-CBDA6724E83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902B-4480-8A3D-B4DF261D40D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C8078BB-04A8-438D-8E57-34688E9305E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902B-4480-8A3D-B4DF261D40D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1ED97E3-1CD9-48CA-8163-7A2B6592F9B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902B-4480-8A3D-B4DF261D40D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EAA2909-78D3-4907-AF5F-C9BBF50F05E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902B-4480-8A3D-B4DF261D40D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5C9D052-0FE1-4C92-8DA5-F012F376853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902B-4480-8A3D-B4DF261D40D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6E801FF-9212-4017-8C7F-5C86E4F2D66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902B-4480-8A3D-B4DF261D40D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ABA1E3E-BDE8-4DA8-BAC5-90D8DD1646B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02B-4480-8A3D-B4DF261D40D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583E258-B756-4B30-A9DA-A8190669E04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902B-4480-8A3D-B4DF261D40D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85AE180-A1A3-4398-B163-F879E3E4CE6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902B-4480-8A3D-B4DF261D40D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93DB764-9BBB-4293-8317-DB430B1144E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902B-4480-8A3D-B4DF261D40D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6BE6065-4497-471C-8785-95FD28177FC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902B-4480-8A3D-B4DF261D40D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2B829729-559E-48F6-BE37-E7811BC09D5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902B-4480-8A3D-B4DF261D40D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25B76B08-FF95-4A5E-8516-90E8EFB25B8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902B-4480-8A3D-B4DF261D40DA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8CB46444-4060-4C99-8FB7-CC5794AE141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902B-4480-8A3D-B4DF261D40DA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72F17C34-53FE-4327-B43A-D40D123A045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902B-4480-8A3D-B4DF261D40DA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9022FC8-BAEE-43B8-AE92-D447FF63C6B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902B-4480-8A3D-B4DF261D40DA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58ED14A9-5ED2-4B7C-AA33-01D5BBBC7CE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902B-4480-8A3D-B4DF261D40DA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8B4D419F-4001-4763-8E78-2380562C025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902B-4480-8A3D-B4DF261D40DA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3750CAC3-2B76-44CB-A6C5-D4D4E9A9715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902B-4480-8A3D-B4DF261D40DA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24D10849-872A-4F64-B71F-651B1C408FD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902B-4480-8A3D-B4DF261D40DA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415F9471-80E8-41C4-9DFC-F44B1545645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902B-4480-8A3D-B4DF261D40DA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A5BE8D2E-EE05-4682-B924-2BA44563F83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902B-4480-8A3D-B4DF261D40DA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7A79BEF5-71B0-4A2F-AF15-AF414837892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902B-4480-8A3D-B4DF261D40DA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5F2B62C8-EC02-4EF2-92D7-BFD31C356F3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902B-4480-8A3D-B4DF261D40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7.4228220542718507E-2"/>
                  <c:y val="0.6220307882680137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Sheet1!$C$365:$C$388</c:f>
              <c:numCache>
                <c:formatCode>General</c:formatCode>
                <c:ptCount val="24"/>
                <c:pt idx="0">
                  <c:v>75</c:v>
                </c:pt>
                <c:pt idx="1">
                  <c:v>70</c:v>
                </c:pt>
                <c:pt idx="2">
                  <c:v>65</c:v>
                </c:pt>
                <c:pt idx="3">
                  <c:v>58</c:v>
                </c:pt>
                <c:pt idx="4">
                  <c:v>56</c:v>
                </c:pt>
                <c:pt idx="5">
                  <c:v>55</c:v>
                </c:pt>
                <c:pt idx="6">
                  <c:v>55</c:v>
                </c:pt>
                <c:pt idx="7">
                  <c:v>53</c:v>
                </c:pt>
                <c:pt idx="8">
                  <c:v>47</c:v>
                </c:pt>
                <c:pt idx="9">
                  <c:v>45</c:v>
                </c:pt>
                <c:pt idx="10">
                  <c:v>41</c:v>
                </c:pt>
                <c:pt idx="11">
                  <c:v>41</c:v>
                </c:pt>
                <c:pt idx="12">
                  <c:v>38</c:v>
                </c:pt>
                <c:pt idx="13">
                  <c:v>32</c:v>
                </c:pt>
                <c:pt idx="14">
                  <c:v>29</c:v>
                </c:pt>
                <c:pt idx="15">
                  <c:v>29</c:v>
                </c:pt>
                <c:pt idx="16">
                  <c:v>26</c:v>
                </c:pt>
                <c:pt idx="17">
                  <c:v>25</c:v>
                </c:pt>
                <c:pt idx="18">
                  <c:v>17</c:v>
                </c:pt>
                <c:pt idx="19">
                  <c:v>16</c:v>
                </c:pt>
                <c:pt idx="20">
                  <c:v>14</c:v>
                </c:pt>
                <c:pt idx="21">
                  <c:v>12</c:v>
                </c:pt>
                <c:pt idx="22">
                  <c:v>11</c:v>
                </c:pt>
                <c:pt idx="23">
                  <c:v>10</c:v>
                </c:pt>
              </c:numCache>
            </c:numRef>
          </c:xVal>
          <c:yVal>
            <c:numRef>
              <c:f>Sheet1!$D$365:$D$388</c:f>
              <c:numCache>
                <c:formatCode>General</c:formatCode>
                <c:ptCount val="24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58.564999999999998</c:v>
                </c:pt>
                <c:pt idx="13">
                  <c:v>54.774999999999999</c:v>
                </c:pt>
                <c:pt idx="14">
                  <c:v>62.355000000000004</c:v>
                </c:pt>
                <c:pt idx="15">
                  <c:v>39.615000000000002</c:v>
                </c:pt>
                <c:pt idx="16">
                  <c:v>50.984999999999999</c:v>
                </c:pt>
                <c:pt idx="17">
                  <c:v>35.825000000000003</c:v>
                </c:pt>
                <c:pt idx="18">
                  <c:v>28.245000000000001</c:v>
                </c:pt>
                <c:pt idx="19">
                  <c:v>47.195</c:v>
                </c:pt>
                <c:pt idx="20">
                  <c:v>43.405000000000001</c:v>
                </c:pt>
                <c:pt idx="21">
                  <c:v>32.034999999999997</c:v>
                </c:pt>
                <c:pt idx="22">
                  <c:v>20.664999999999999</c:v>
                </c:pt>
                <c:pt idx="23">
                  <c:v>24.454999999999998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Sheet1!$B$365:$B$388</c15:f>
                <c15:dlblRangeCache>
                  <c:ptCount val="24"/>
                  <c:pt idx="0">
                    <c:v>Phillipines</c:v>
                  </c:pt>
                  <c:pt idx="1">
                    <c:v>India</c:v>
                  </c:pt>
                  <c:pt idx="2">
                    <c:v>Qatar</c:v>
                  </c:pt>
                  <c:pt idx="3">
                    <c:v>Egypt</c:v>
                  </c:pt>
                  <c:pt idx="4">
                    <c:v>UAE</c:v>
                  </c:pt>
                  <c:pt idx="5">
                    <c:v>Thailand</c:v>
                  </c:pt>
                  <c:pt idx="6">
                    <c:v>Kuwait</c:v>
                  </c:pt>
                  <c:pt idx="7">
                    <c:v>Bahrain</c:v>
                  </c:pt>
                  <c:pt idx="8">
                    <c:v>Malaysia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Taiwan</c:v>
                  </c:pt>
                  <c:pt idx="13">
                    <c:v>Spain</c:v>
                  </c:pt>
                  <c:pt idx="14">
                    <c:v>Italy</c:v>
                  </c:pt>
                  <c:pt idx="15">
                    <c:v>Australia</c:v>
                  </c:pt>
                  <c:pt idx="16">
                    <c:v>France</c:v>
                  </c:pt>
                  <c:pt idx="17">
                    <c:v>Hong Kong</c:v>
                  </c:pt>
                  <c:pt idx="18">
                    <c:v>Great Britain</c:v>
                  </c:pt>
                  <c:pt idx="19">
                    <c:v>Germany</c:v>
                  </c:pt>
                  <c:pt idx="20">
                    <c:v>Finland</c:v>
                  </c:pt>
                  <c:pt idx="21">
                    <c:v>Norway</c:v>
                  </c:pt>
                  <c:pt idx="22">
                    <c:v>Sweden</c:v>
                  </c:pt>
                  <c:pt idx="23">
                    <c:v>Denmark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02B-4480-8A3D-B4DF261D4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6280360"/>
        <c:axId val="546282328"/>
      </c:scatterChart>
      <c:valAx>
        <c:axId val="546280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0" i="0" baseline="0">
                    <a:effectLst/>
                  </a:rPr>
                  <a:t>% Climate Change Concern (Personal Impact: 'Great Deal')</a:t>
                </a:r>
                <a:endParaRPr lang="en-GB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282328"/>
        <c:crosses val="autoZero"/>
        <c:crossBetween val="midCat"/>
      </c:valAx>
      <c:valAx>
        <c:axId val="546282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0" i="0" baseline="0">
                    <a:effectLst/>
                  </a:rPr>
                  <a:t>% Debiased National Religiosity (residuals from straight line subtracted)</a:t>
                </a:r>
                <a:r>
                  <a:rPr lang="en-GB" sz="1400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6280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600" b="1" i="0" cap="all" baseline="0">
                <a:effectLst/>
              </a:rPr>
              <a:t>Chart 4 redrawn, with residuals from chart f6 (religiosity against a straight line) subtracted from religiosity</a:t>
            </a:r>
            <a:endParaRPr lang="en-GB" sz="1600">
              <a:effectLst/>
            </a:endParaRPr>
          </a:p>
        </c:rich>
      </c:tx>
      <c:layout>
        <c:manualLayout>
          <c:xMode val="edge"/>
          <c:yMode val="edge"/>
          <c:x val="0.11100661278471713"/>
          <c:y val="1.15329168668909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4D4F58F1-7A7D-4B3A-A79E-78B905C66EC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2B9-48B2-B099-BA10C0402B3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6AE4F00-D5CC-4C9E-8C06-31D2EE1A7AB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A2B9-48B2-B099-BA10C0402B3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EB51DF3-78C9-4A46-8040-2EC16B06F20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A2B9-48B2-B099-BA10C0402B3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B29B4A3-3538-42E1-A53A-7FB8C537484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A2B9-48B2-B099-BA10C0402B3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1A506BD-D3EA-47FC-BB17-BFC9AEE3CE6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A2B9-48B2-B099-BA10C0402B3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84986E7-5FD5-4107-B6E0-894D600B81D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A2B9-48B2-B099-BA10C0402B3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030ED50-E791-4B1D-8FFA-5633EEF99AB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A2B9-48B2-B099-BA10C0402B3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1F1CBE8-00C7-45E5-9897-438B31BB54E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A2B9-48B2-B099-BA10C0402B3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A727162-291D-41F8-BA1E-3952B512A28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A2B9-48B2-B099-BA10C0402B3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CD3B1FD-4518-4F45-8742-D137C83C127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A2B9-48B2-B099-BA10C0402B3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13BFFD4-FAE6-4686-9DF9-A92120BC91D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A2B9-48B2-B099-BA10C0402B3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3D51A9E9-94D4-4C50-84D2-826B3B4AA7B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A2B9-48B2-B099-BA10C0402B3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C1BE7231-7FD0-4753-BA30-442544F5C78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A2B9-48B2-B099-BA10C0402B3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42C6EEC1-DE0B-4ABF-8F17-D84C6F84BDB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A2B9-48B2-B099-BA10C0402B3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A86557B-1191-4974-AD0F-82A860CEF82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A2B9-48B2-B099-BA10C0402B3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EF84339D-7916-41AE-8967-8C14C3B7DCD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A2B9-48B2-B099-BA10C0402B38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9684D5A-DA40-4ADD-8979-4FFC007053A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A2B9-48B2-B099-BA10C0402B3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B594018A-C7F9-4E9E-9B8C-72CD43030B6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A2B9-48B2-B099-BA10C0402B3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F2A56418-2A30-45F2-A01C-56D91E5BB15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A2B9-48B2-B099-BA10C0402B3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ACB4E600-ADA8-4F69-BC12-5BCCAC3D083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A2B9-48B2-B099-BA10C0402B38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AB0B3230-5415-40C6-A58A-A28C7E785AF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A2B9-48B2-B099-BA10C0402B38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DD01FE8C-7760-457D-B7C7-B9EC7EA3898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A2B9-48B2-B099-BA10C0402B38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C267B047-93AE-4FC5-BDAE-2C9D203780D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A2B9-48B2-B099-BA10C0402B38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AD650131-53C3-4FFE-BF4F-D821F0F650D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A2B9-48B2-B099-BA10C0402B3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xVal>
            <c:strRef>
              <c:f>Sheet1!$B$394:$B$417</c:f>
              <c:strCache>
                <c:ptCount val="24"/>
                <c:pt idx="0">
                  <c:v>Qatar</c:v>
                </c:pt>
                <c:pt idx="1">
                  <c:v>Phillipines</c:v>
                </c:pt>
                <c:pt idx="2">
                  <c:v>Kuwait</c:v>
                </c:pt>
                <c:pt idx="3">
                  <c:v>India</c:v>
                </c:pt>
                <c:pt idx="4">
                  <c:v>Egypt</c:v>
                </c:pt>
                <c:pt idx="5">
                  <c:v>Bahrain</c:v>
                </c:pt>
                <c:pt idx="6">
                  <c:v>UAE</c:v>
                </c:pt>
                <c:pt idx="7">
                  <c:v>Taiwan</c:v>
                </c:pt>
                <c:pt idx="8">
                  <c:v>Italy</c:v>
                </c:pt>
                <c:pt idx="9">
                  <c:v>Indonesia</c:v>
                </c:pt>
                <c:pt idx="10">
                  <c:v>Malaysia</c:v>
                </c:pt>
                <c:pt idx="11">
                  <c:v>Saudia Arabia</c:v>
                </c:pt>
                <c:pt idx="12">
                  <c:v>Thailand</c:v>
                </c:pt>
                <c:pt idx="13">
                  <c:v>Spain</c:v>
                </c:pt>
                <c:pt idx="14">
                  <c:v>Singapore</c:v>
                </c:pt>
                <c:pt idx="15">
                  <c:v>Australia</c:v>
                </c:pt>
                <c:pt idx="16">
                  <c:v>Great Britain</c:v>
                </c:pt>
                <c:pt idx="17">
                  <c:v>France</c:v>
                </c:pt>
                <c:pt idx="18">
                  <c:v>Norway</c:v>
                </c:pt>
                <c:pt idx="19">
                  <c:v>Hong Kong</c:v>
                </c:pt>
                <c:pt idx="20">
                  <c:v>Finland</c:v>
                </c:pt>
                <c:pt idx="21">
                  <c:v>Germany</c:v>
                </c:pt>
                <c:pt idx="22">
                  <c:v>Denmark</c:v>
                </c:pt>
                <c:pt idx="23">
                  <c:v>Sweden</c:v>
                </c:pt>
              </c:strCache>
            </c:strRef>
          </c:xVal>
          <c:yVal>
            <c:numRef>
              <c:f>Sheet1!$D$394:$D$417</c:f>
              <c:numCache>
                <c:formatCode>General</c:formatCode>
                <c:ptCount val="24"/>
                <c:pt idx="0">
                  <c:v>100</c:v>
                </c:pt>
                <c:pt idx="1">
                  <c:v>96.465000000000003</c:v>
                </c:pt>
                <c:pt idx="2">
                  <c:v>85.094999999999999</c:v>
                </c:pt>
                <c:pt idx="3">
                  <c:v>92.674999999999997</c:v>
                </c:pt>
                <c:pt idx="4">
                  <c:v>77.515000000000001</c:v>
                </c:pt>
                <c:pt idx="5">
                  <c:v>100</c:v>
                </c:pt>
                <c:pt idx="6">
                  <c:v>88.885000000000005</c:v>
                </c:pt>
                <c:pt idx="7">
                  <c:v>58.564999999999998</c:v>
                </c:pt>
                <c:pt idx="8">
                  <c:v>62.355000000000004</c:v>
                </c:pt>
                <c:pt idx="9">
                  <c:v>73.724999999999994</c:v>
                </c:pt>
                <c:pt idx="10">
                  <c:v>81.305000000000007</c:v>
                </c:pt>
                <c:pt idx="11">
                  <c:v>69.935000000000002</c:v>
                </c:pt>
                <c:pt idx="12">
                  <c:v>100</c:v>
                </c:pt>
                <c:pt idx="13">
                  <c:v>54.774999999999999</c:v>
                </c:pt>
                <c:pt idx="14">
                  <c:v>66.14500000000001</c:v>
                </c:pt>
                <c:pt idx="15">
                  <c:v>39.615000000000002</c:v>
                </c:pt>
                <c:pt idx="16">
                  <c:v>28.245000000000001</c:v>
                </c:pt>
                <c:pt idx="17">
                  <c:v>50.984999999999999</c:v>
                </c:pt>
                <c:pt idx="18">
                  <c:v>32.034999999999997</c:v>
                </c:pt>
                <c:pt idx="19">
                  <c:v>35.825000000000003</c:v>
                </c:pt>
                <c:pt idx="20">
                  <c:v>43.405000000000001</c:v>
                </c:pt>
                <c:pt idx="21">
                  <c:v>47.195</c:v>
                </c:pt>
                <c:pt idx="22">
                  <c:v>24.454999999999998</c:v>
                </c:pt>
                <c:pt idx="23">
                  <c:v>20.664999999999999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Sheet1!$B$394:$B$417</c15:f>
                <c15:dlblRangeCache>
                  <c:ptCount val="24"/>
                  <c:pt idx="0">
                    <c:v>Qatar</c:v>
                  </c:pt>
                  <c:pt idx="1">
                    <c:v>Phillipines</c:v>
                  </c:pt>
                  <c:pt idx="2">
                    <c:v>Kuwait</c:v>
                  </c:pt>
                  <c:pt idx="3">
                    <c:v>India</c:v>
                  </c:pt>
                  <c:pt idx="4">
                    <c:v>Egypt</c:v>
                  </c:pt>
                  <c:pt idx="5">
                    <c:v>Bahrain</c:v>
                  </c:pt>
                  <c:pt idx="6">
                    <c:v>UAE</c:v>
                  </c:pt>
                  <c:pt idx="7">
                    <c:v>Taiwan</c:v>
                  </c:pt>
                  <c:pt idx="8">
                    <c:v>Italy</c:v>
                  </c:pt>
                  <c:pt idx="9">
                    <c:v>Indonesia</c:v>
                  </c:pt>
                  <c:pt idx="10">
                    <c:v>Malaysia</c:v>
                  </c:pt>
                  <c:pt idx="11">
                    <c:v>Saudia Arabia</c:v>
                  </c:pt>
                  <c:pt idx="12">
                    <c:v>Thailand</c:v>
                  </c:pt>
                  <c:pt idx="13">
                    <c:v>Spain</c:v>
                  </c:pt>
                  <c:pt idx="14">
                    <c:v>Singapore</c:v>
                  </c:pt>
                  <c:pt idx="15">
                    <c:v>Australia</c:v>
                  </c:pt>
                  <c:pt idx="16">
                    <c:v>Great Britain</c:v>
                  </c:pt>
                  <c:pt idx="17">
                    <c:v>France</c:v>
                  </c:pt>
                  <c:pt idx="18">
                    <c:v>Norway</c:v>
                  </c:pt>
                  <c:pt idx="19">
                    <c:v>Hong Kong</c:v>
                  </c:pt>
                  <c:pt idx="20">
                    <c:v>Finland</c:v>
                  </c:pt>
                  <c:pt idx="21">
                    <c:v>Germany</c:v>
                  </c:pt>
                  <c:pt idx="22">
                    <c:v>Denmark</c:v>
                  </c:pt>
                  <c:pt idx="23">
                    <c:v>Sweden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A2B9-48B2-B099-BA10C0402B38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0000FF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rgbClr val="0000FF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strRef>
              <c:f>Sheet1!$B$394:$B$417</c:f>
              <c:strCache>
                <c:ptCount val="24"/>
                <c:pt idx="0">
                  <c:v>Qatar</c:v>
                </c:pt>
                <c:pt idx="1">
                  <c:v>Phillipines</c:v>
                </c:pt>
                <c:pt idx="2">
                  <c:v>Kuwait</c:v>
                </c:pt>
                <c:pt idx="3">
                  <c:v>India</c:v>
                </c:pt>
                <c:pt idx="4">
                  <c:v>Egypt</c:v>
                </c:pt>
                <c:pt idx="5">
                  <c:v>Bahrain</c:v>
                </c:pt>
                <c:pt idx="6">
                  <c:v>UAE</c:v>
                </c:pt>
                <c:pt idx="7">
                  <c:v>Taiwan</c:v>
                </c:pt>
                <c:pt idx="8">
                  <c:v>Italy</c:v>
                </c:pt>
                <c:pt idx="9">
                  <c:v>Indonesia</c:v>
                </c:pt>
                <c:pt idx="10">
                  <c:v>Malaysia</c:v>
                </c:pt>
                <c:pt idx="11">
                  <c:v>Saudia Arabia</c:v>
                </c:pt>
                <c:pt idx="12">
                  <c:v>Thailand</c:v>
                </c:pt>
                <c:pt idx="13">
                  <c:v>Spain</c:v>
                </c:pt>
                <c:pt idx="14">
                  <c:v>Singapore</c:v>
                </c:pt>
                <c:pt idx="15">
                  <c:v>Australia</c:v>
                </c:pt>
                <c:pt idx="16">
                  <c:v>Great Britain</c:v>
                </c:pt>
                <c:pt idx="17">
                  <c:v>France</c:v>
                </c:pt>
                <c:pt idx="18">
                  <c:v>Norway</c:v>
                </c:pt>
                <c:pt idx="19">
                  <c:v>Hong Kong</c:v>
                </c:pt>
                <c:pt idx="20">
                  <c:v>Finland</c:v>
                </c:pt>
                <c:pt idx="21">
                  <c:v>Germany</c:v>
                </c:pt>
                <c:pt idx="22">
                  <c:v>Denmark</c:v>
                </c:pt>
                <c:pt idx="23">
                  <c:v>Sweden</c:v>
                </c:pt>
              </c:strCache>
            </c:strRef>
          </c:xVal>
          <c:yVal>
            <c:numRef>
              <c:f>Sheet1!$E$394:$E$417</c:f>
              <c:numCache>
                <c:formatCode>General</c:formatCode>
                <c:ptCount val="24"/>
                <c:pt idx="0">
                  <c:v>87</c:v>
                </c:pt>
                <c:pt idx="1">
                  <c:v>84</c:v>
                </c:pt>
                <c:pt idx="2">
                  <c:v>82</c:v>
                </c:pt>
                <c:pt idx="3">
                  <c:v>78</c:v>
                </c:pt>
                <c:pt idx="4">
                  <c:v>76</c:v>
                </c:pt>
                <c:pt idx="5">
                  <c:v>73</c:v>
                </c:pt>
                <c:pt idx="6">
                  <c:v>71</c:v>
                </c:pt>
                <c:pt idx="7">
                  <c:v>70</c:v>
                </c:pt>
                <c:pt idx="8">
                  <c:v>69</c:v>
                </c:pt>
                <c:pt idx="9">
                  <c:v>67</c:v>
                </c:pt>
                <c:pt idx="10">
                  <c:v>67</c:v>
                </c:pt>
                <c:pt idx="11">
                  <c:v>66</c:v>
                </c:pt>
                <c:pt idx="12">
                  <c:v>64</c:v>
                </c:pt>
                <c:pt idx="13">
                  <c:v>63</c:v>
                </c:pt>
                <c:pt idx="14">
                  <c:v>61</c:v>
                </c:pt>
                <c:pt idx="15">
                  <c:v>56</c:v>
                </c:pt>
                <c:pt idx="16">
                  <c:v>52</c:v>
                </c:pt>
                <c:pt idx="17">
                  <c:v>51</c:v>
                </c:pt>
                <c:pt idx="18">
                  <c:v>51</c:v>
                </c:pt>
                <c:pt idx="19">
                  <c:v>49</c:v>
                </c:pt>
                <c:pt idx="20">
                  <c:v>49</c:v>
                </c:pt>
                <c:pt idx="21">
                  <c:v>47</c:v>
                </c:pt>
                <c:pt idx="22">
                  <c:v>47</c:v>
                </c:pt>
                <c:pt idx="23">
                  <c:v>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2B9-48B2-B099-BA10C040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730928"/>
        <c:axId val="54472240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  <a:round/>
                    </a:ln>
                    <a:effectLst/>
                  </c:spPr>
                </c:marker>
                <c:xVal>
                  <c:strRef>
                    <c:extLst>
                      <c:ext uri="{02D57815-91ED-43cb-92C2-25804820EDAC}">
                        <c15:formulaRef>
                          <c15:sqref>Sheet1!$B$394:$B$417</c15:sqref>
                        </c15:formulaRef>
                      </c:ext>
                    </c:extLst>
                    <c:strCache>
                      <c:ptCount val="24"/>
                      <c:pt idx="0">
                        <c:v>Qatar</c:v>
                      </c:pt>
                      <c:pt idx="1">
                        <c:v>Phillipines</c:v>
                      </c:pt>
                      <c:pt idx="2">
                        <c:v>Kuwait</c:v>
                      </c:pt>
                      <c:pt idx="3">
                        <c:v>India</c:v>
                      </c:pt>
                      <c:pt idx="4">
                        <c:v>Egypt</c:v>
                      </c:pt>
                      <c:pt idx="5">
                        <c:v>Bahrain</c:v>
                      </c:pt>
                      <c:pt idx="6">
                        <c:v>UAE</c:v>
                      </c:pt>
                      <c:pt idx="7">
                        <c:v>Taiwan</c:v>
                      </c:pt>
                      <c:pt idx="8">
                        <c:v>Italy</c:v>
                      </c:pt>
                      <c:pt idx="9">
                        <c:v>Indonesia</c:v>
                      </c:pt>
                      <c:pt idx="10">
                        <c:v>Malaysia</c:v>
                      </c:pt>
                      <c:pt idx="11">
                        <c:v>Saudia Arabia</c:v>
                      </c:pt>
                      <c:pt idx="12">
                        <c:v>Thailand</c:v>
                      </c:pt>
                      <c:pt idx="13">
                        <c:v>Spain</c:v>
                      </c:pt>
                      <c:pt idx="14">
                        <c:v>Singapore</c:v>
                      </c:pt>
                      <c:pt idx="15">
                        <c:v>Australia</c:v>
                      </c:pt>
                      <c:pt idx="16">
                        <c:v>Great Britain</c:v>
                      </c:pt>
                      <c:pt idx="17">
                        <c:v>France</c:v>
                      </c:pt>
                      <c:pt idx="18">
                        <c:v>Norway</c:v>
                      </c:pt>
                      <c:pt idx="19">
                        <c:v>Hong Kong</c:v>
                      </c:pt>
                      <c:pt idx="20">
                        <c:v>Finland</c:v>
                      </c:pt>
                      <c:pt idx="21">
                        <c:v>Germany</c:v>
                      </c:pt>
                      <c:pt idx="22">
                        <c:v>Denmark</c:v>
                      </c:pt>
                      <c:pt idx="23">
                        <c:v>Sweden</c:v>
                      </c:pt>
                    </c:strCache>
                  </c:strRef>
                </c:xVal>
                <c:yVal>
                  <c:numRef>
                    <c:extLst>
                      <c:ext uri="{02D57815-91ED-43cb-92C2-25804820EDAC}">
                        <c15:formulaRef>
                          <c15:sqref>Sheet1!$C$394:$C$417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67</c:v>
                      </c:pt>
                      <c:pt idx="1">
                        <c:v>64</c:v>
                      </c:pt>
                      <c:pt idx="2">
                        <c:v>62</c:v>
                      </c:pt>
                      <c:pt idx="3">
                        <c:v>58</c:v>
                      </c:pt>
                      <c:pt idx="4">
                        <c:v>56</c:v>
                      </c:pt>
                      <c:pt idx="5">
                        <c:v>53</c:v>
                      </c:pt>
                      <c:pt idx="6">
                        <c:v>51</c:v>
                      </c:pt>
                      <c:pt idx="7">
                        <c:v>50</c:v>
                      </c:pt>
                      <c:pt idx="8">
                        <c:v>49</c:v>
                      </c:pt>
                      <c:pt idx="9">
                        <c:v>47</c:v>
                      </c:pt>
                      <c:pt idx="10">
                        <c:v>47</c:v>
                      </c:pt>
                      <c:pt idx="11">
                        <c:v>46</c:v>
                      </c:pt>
                      <c:pt idx="12">
                        <c:v>44</c:v>
                      </c:pt>
                      <c:pt idx="13">
                        <c:v>43</c:v>
                      </c:pt>
                      <c:pt idx="14">
                        <c:v>41</c:v>
                      </c:pt>
                      <c:pt idx="15">
                        <c:v>36</c:v>
                      </c:pt>
                      <c:pt idx="16">
                        <c:v>32</c:v>
                      </c:pt>
                      <c:pt idx="17">
                        <c:v>31</c:v>
                      </c:pt>
                      <c:pt idx="18">
                        <c:v>31</c:v>
                      </c:pt>
                      <c:pt idx="19">
                        <c:v>29</c:v>
                      </c:pt>
                      <c:pt idx="20">
                        <c:v>29</c:v>
                      </c:pt>
                      <c:pt idx="21">
                        <c:v>27</c:v>
                      </c:pt>
                      <c:pt idx="22">
                        <c:v>27</c:v>
                      </c:pt>
                      <c:pt idx="23">
                        <c:v>23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A2B9-48B2-B099-BA10C0402B38}"/>
                  </c:ext>
                </c:extLst>
              </c15:ser>
            </c15:filteredScatterSeries>
          </c:ext>
        </c:extLst>
      </c:scatterChart>
      <c:valAx>
        <c:axId val="544730928"/>
        <c:scaling>
          <c:orientation val="minMax"/>
          <c:max val="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722400"/>
        <c:crosses val="autoZero"/>
        <c:crossBetween val="midCat"/>
      </c:valAx>
      <c:valAx>
        <c:axId val="54472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cap="all" baseline="0">
                    <a:effectLst/>
                  </a:rPr>
                  <a:t>%  Religiosity </a:t>
                </a:r>
                <a:r>
                  <a:rPr lang="en-GB" sz="1200" b="1" i="0" cap="all" baseline="0">
                    <a:effectLst/>
                  </a:rPr>
                  <a:t>- Residuals </a:t>
                </a:r>
                <a:r>
                  <a:rPr lang="en-GB" sz="1200" b="0" i="0" cap="all" baseline="0">
                    <a:effectLst/>
                  </a:rPr>
                  <a:t>/ climate concern </a:t>
                </a:r>
                <a:r>
                  <a:rPr lang="en-GB" sz="1200" b="1" i="0" cap="all" baseline="0">
                    <a:effectLst/>
                  </a:rPr>
                  <a:t>+20</a:t>
                </a:r>
                <a:endParaRPr lang="en-GB" sz="12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en-GB"/>
              </a:p>
            </c:rich>
          </c:tx>
          <c:layout>
            <c:manualLayout>
              <c:xMode val="edge"/>
              <c:yMode val="edge"/>
              <c:x val="1.3225569434239529E-2"/>
              <c:y val="0.239077366650648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47309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600" b="0" i="0" baseline="0">
                <a:effectLst/>
              </a:rPr>
              <a:t>Straight X,Y version of Chart F7 </a:t>
            </a:r>
            <a:endParaRPr lang="en-GB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663BB3D2-65C8-457F-8942-8CFDBD87FB2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3B4A-465A-8775-F18B151854D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58AFA84-6694-4026-B7C4-943966D5239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B4A-465A-8775-F18B151854D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1557365-5B61-4F18-96F0-F35B6DB303D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B4A-465A-8775-F18B151854D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C60C475-AB73-4724-AFA6-AF9DB57A429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B4A-465A-8775-F18B151854D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CE8D06C-959B-4FD1-BD76-C1E34D16304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B4A-465A-8775-F18B151854D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B623498-990D-4437-91C5-FD2BAF6300F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3B4A-465A-8775-F18B151854D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045E083-8C0D-4A52-8427-63F22F84C8C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B4A-465A-8775-F18B151854D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009E74A-A902-4513-AD31-9A508D4B19B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3B4A-465A-8775-F18B151854D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E3519E1-A904-4508-9807-2343BB123B6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3B4A-465A-8775-F18B151854D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047C5BB-7BF9-4CC8-B682-AB36F306248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3B4A-465A-8775-F18B151854D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91AAAF5-2911-4652-A385-81907AC4AEC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3B4A-465A-8775-F18B151854D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3A021D2-6CC6-4620-A7B5-F6C085296C3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3B4A-465A-8775-F18B151854D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D2647E11-A52A-4529-9F5E-00EB63992C5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3B4A-465A-8775-F18B151854D4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849EDCA-E8D2-437C-B86A-D204AAA72C2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3B4A-465A-8775-F18B151854D4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75B0CEB3-2D1F-41A5-8303-231F3153511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3B4A-465A-8775-F18B151854D4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672CBC5D-94C5-4032-9942-3CB0EDC8783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3B4A-465A-8775-F18B151854D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3D8C1317-F6F0-4846-B7C9-000306599D1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3B4A-465A-8775-F18B151854D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32B2DF4E-7F5A-406B-9B1B-89E7A8E09C6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3B4A-465A-8775-F18B151854D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C82CB077-02DB-42AB-9AEF-8A9DD88782C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3B4A-465A-8775-F18B151854D4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93C03F88-82AB-4844-99DD-E6E08DDC020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3B4A-465A-8775-F18B151854D4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751D327D-8724-4033-AFA5-2703EAFF294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3B4A-465A-8775-F18B151854D4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684CA7C9-D111-4F32-8246-AECB371A3A9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3B4A-465A-8775-F18B151854D4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3AEAEFF9-3D35-4C1A-99D9-6DE9FC7DC44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3B4A-465A-8775-F18B151854D4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3BE0ED2E-95ED-4EFA-BD66-E0F6B872C3D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3B4A-465A-8775-F18B151854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8.9117676373848646E-3"/>
                  <c:y val="0.5138806271933014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Sheet1!$C$394:$C$417</c:f>
              <c:numCache>
                <c:formatCode>General</c:formatCode>
                <c:ptCount val="24"/>
                <c:pt idx="0">
                  <c:v>67</c:v>
                </c:pt>
                <c:pt idx="1">
                  <c:v>64</c:v>
                </c:pt>
                <c:pt idx="2">
                  <c:v>62</c:v>
                </c:pt>
                <c:pt idx="3">
                  <c:v>58</c:v>
                </c:pt>
                <c:pt idx="4">
                  <c:v>56</c:v>
                </c:pt>
                <c:pt idx="5">
                  <c:v>53</c:v>
                </c:pt>
                <c:pt idx="6">
                  <c:v>51</c:v>
                </c:pt>
                <c:pt idx="7">
                  <c:v>50</c:v>
                </c:pt>
                <c:pt idx="8">
                  <c:v>49</c:v>
                </c:pt>
                <c:pt idx="9">
                  <c:v>47</c:v>
                </c:pt>
                <c:pt idx="10">
                  <c:v>47</c:v>
                </c:pt>
                <c:pt idx="11">
                  <c:v>46</c:v>
                </c:pt>
                <c:pt idx="12">
                  <c:v>44</c:v>
                </c:pt>
                <c:pt idx="13">
                  <c:v>43</c:v>
                </c:pt>
                <c:pt idx="14">
                  <c:v>41</c:v>
                </c:pt>
                <c:pt idx="15">
                  <c:v>36</c:v>
                </c:pt>
                <c:pt idx="16">
                  <c:v>32</c:v>
                </c:pt>
                <c:pt idx="17">
                  <c:v>31</c:v>
                </c:pt>
                <c:pt idx="18">
                  <c:v>31</c:v>
                </c:pt>
                <c:pt idx="19">
                  <c:v>29</c:v>
                </c:pt>
                <c:pt idx="20">
                  <c:v>29</c:v>
                </c:pt>
                <c:pt idx="21">
                  <c:v>27</c:v>
                </c:pt>
                <c:pt idx="22">
                  <c:v>27</c:v>
                </c:pt>
                <c:pt idx="23">
                  <c:v>23</c:v>
                </c:pt>
              </c:numCache>
            </c:numRef>
          </c:xVal>
          <c:yVal>
            <c:numRef>
              <c:f>Sheet1!$D$394:$D$417</c:f>
              <c:numCache>
                <c:formatCode>General</c:formatCode>
                <c:ptCount val="24"/>
                <c:pt idx="0">
                  <c:v>100</c:v>
                </c:pt>
                <c:pt idx="1">
                  <c:v>96.465000000000003</c:v>
                </c:pt>
                <c:pt idx="2">
                  <c:v>85.094999999999999</c:v>
                </c:pt>
                <c:pt idx="3">
                  <c:v>92.674999999999997</c:v>
                </c:pt>
                <c:pt idx="4">
                  <c:v>77.515000000000001</c:v>
                </c:pt>
                <c:pt idx="5">
                  <c:v>100</c:v>
                </c:pt>
                <c:pt idx="6">
                  <c:v>88.885000000000005</c:v>
                </c:pt>
                <c:pt idx="7">
                  <c:v>58.564999999999998</c:v>
                </c:pt>
                <c:pt idx="8">
                  <c:v>62.355000000000004</c:v>
                </c:pt>
                <c:pt idx="9">
                  <c:v>73.724999999999994</c:v>
                </c:pt>
                <c:pt idx="10">
                  <c:v>81.305000000000007</c:v>
                </c:pt>
                <c:pt idx="11">
                  <c:v>69.935000000000002</c:v>
                </c:pt>
                <c:pt idx="12">
                  <c:v>100</c:v>
                </c:pt>
                <c:pt idx="13">
                  <c:v>54.774999999999999</c:v>
                </c:pt>
                <c:pt idx="14">
                  <c:v>66.14500000000001</c:v>
                </c:pt>
                <c:pt idx="15">
                  <c:v>39.615000000000002</c:v>
                </c:pt>
                <c:pt idx="16">
                  <c:v>28.245000000000001</c:v>
                </c:pt>
                <c:pt idx="17">
                  <c:v>50.984999999999999</c:v>
                </c:pt>
                <c:pt idx="18">
                  <c:v>32.034999999999997</c:v>
                </c:pt>
                <c:pt idx="19">
                  <c:v>35.825000000000003</c:v>
                </c:pt>
                <c:pt idx="20">
                  <c:v>43.405000000000001</c:v>
                </c:pt>
                <c:pt idx="21">
                  <c:v>47.195</c:v>
                </c:pt>
                <c:pt idx="22">
                  <c:v>24.454999999999998</c:v>
                </c:pt>
                <c:pt idx="23">
                  <c:v>20.664999999999999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Sheet1!$B$394:$B$417</c15:f>
                <c15:dlblRangeCache>
                  <c:ptCount val="24"/>
                  <c:pt idx="0">
                    <c:v>Qatar</c:v>
                  </c:pt>
                  <c:pt idx="1">
                    <c:v>Phillipines</c:v>
                  </c:pt>
                  <c:pt idx="2">
                    <c:v>Kuwait</c:v>
                  </c:pt>
                  <c:pt idx="3">
                    <c:v>India</c:v>
                  </c:pt>
                  <c:pt idx="4">
                    <c:v>Egypt</c:v>
                  </c:pt>
                  <c:pt idx="5">
                    <c:v>Bahrain</c:v>
                  </c:pt>
                  <c:pt idx="6">
                    <c:v>UAE</c:v>
                  </c:pt>
                  <c:pt idx="7">
                    <c:v>Taiwan</c:v>
                  </c:pt>
                  <c:pt idx="8">
                    <c:v>Italy</c:v>
                  </c:pt>
                  <c:pt idx="9">
                    <c:v>Indonesia</c:v>
                  </c:pt>
                  <c:pt idx="10">
                    <c:v>Malaysia</c:v>
                  </c:pt>
                  <c:pt idx="11">
                    <c:v>Saudia Arabia</c:v>
                  </c:pt>
                  <c:pt idx="12">
                    <c:v>Thailand</c:v>
                  </c:pt>
                  <c:pt idx="13">
                    <c:v>Spain</c:v>
                  </c:pt>
                  <c:pt idx="14">
                    <c:v>Singapore</c:v>
                  </c:pt>
                  <c:pt idx="15">
                    <c:v>Australia</c:v>
                  </c:pt>
                  <c:pt idx="16">
                    <c:v>Great Britain</c:v>
                  </c:pt>
                  <c:pt idx="17">
                    <c:v>France</c:v>
                  </c:pt>
                  <c:pt idx="18">
                    <c:v>Norway</c:v>
                  </c:pt>
                  <c:pt idx="19">
                    <c:v>Hong Kong</c:v>
                  </c:pt>
                  <c:pt idx="20">
                    <c:v>Finland</c:v>
                  </c:pt>
                  <c:pt idx="21">
                    <c:v>Germany</c:v>
                  </c:pt>
                  <c:pt idx="22">
                    <c:v>Denmark</c:v>
                  </c:pt>
                  <c:pt idx="23">
                    <c:v>Sweden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3B4A-465A-8775-F18B15185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5082128"/>
        <c:axId val="545082456"/>
      </c:scatterChart>
      <c:valAx>
        <c:axId val="545082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082456"/>
        <c:crosses val="autoZero"/>
        <c:crossBetween val="midCat"/>
      </c:valAx>
      <c:valAx>
        <c:axId val="54508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5082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600" b="0" i="0" cap="all" baseline="0">
                <a:effectLst/>
              </a:rPr>
              <a:t>Scaled IHDI, Y (</a:t>
            </a:r>
            <a:r>
              <a:rPr lang="en-GB" sz="1600" b="0" i="0" cap="none" baseline="0">
                <a:effectLst/>
              </a:rPr>
              <a:t>Orange</a:t>
            </a:r>
            <a:r>
              <a:rPr lang="en-GB" sz="1600" b="0" i="0" cap="all" baseline="0">
                <a:effectLst/>
              </a:rPr>
              <a:t>),</a:t>
            </a:r>
            <a:r>
              <a:rPr lang="en-GB" sz="1600" b="0" i="0" baseline="0">
                <a:effectLst/>
              </a:rPr>
              <a:t> and </a:t>
            </a:r>
            <a:r>
              <a:rPr lang="en-GB" sz="1600" b="0" i="0" cap="all" baseline="0">
                <a:effectLst/>
              </a:rPr>
              <a:t>Climate Concern, Personal Impact: 'Great deal', Y </a:t>
            </a:r>
            <a:r>
              <a:rPr lang="en-GB" sz="1600" b="0" i="0" baseline="0">
                <a:effectLst/>
              </a:rPr>
              <a:t>(Blue), versus </a:t>
            </a:r>
            <a:r>
              <a:rPr lang="en-GB" sz="1600" b="0" i="0" cap="all" baseline="0">
                <a:effectLst/>
              </a:rPr>
              <a:t>Religiosity, X</a:t>
            </a:r>
            <a:endParaRPr lang="en-GB" sz="1600" cap="all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Climate Concern, PI:'GD'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46EDF6D8-C8A7-4C69-B339-D174053722F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412D-4E41-943B-70964DD1E9B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E71B708-32C1-459E-B604-07630F651F7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412D-4E41-943B-70964DD1E9B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2EC24B4-1528-4BE4-A8ED-50A1E8A0BD0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412D-4E41-943B-70964DD1E9B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4E013CB-61F0-4A4C-AD82-619D4F57DD5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412D-4E41-943B-70964DD1E9B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EA975BC-0C2A-424F-B7CC-CF4AAD09628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412D-4E41-943B-70964DD1E9B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D39BCC6-5C59-4747-B074-2D52CE456A8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412D-4E41-943B-70964DD1E9B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8781FC7-1484-4F31-9E2C-7D92F97E543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12D-4E41-943B-70964DD1E9B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9495E96-C3A7-4F82-9471-DDFD6CD5251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412D-4E41-943B-70964DD1E9BC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9051E83-5066-4A3A-9C30-7A3B24EB402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412D-4E41-943B-70964DD1E9B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B22E613-42A3-40EF-9B58-B57618B4D42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12D-4E41-943B-70964DD1E9BC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AE0376C-F4CE-45F5-A3B3-A54F75ED7E7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412D-4E41-943B-70964DD1E9B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D64F145-3F21-4FB8-AB8B-EAF8E9EADE4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412D-4E41-943B-70964DD1E9BC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C59BE354-2D81-438F-9170-F9CE869AD7D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412D-4E41-943B-70964DD1E9B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68C45349-062F-4511-B484-A66246C1573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412D-4E41-943B-70964DD1E9BC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D5C5266-290F-4300-8CF8-BAEE330B426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412D-4E41-943B-70964DD1E9BC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C6A60660-87D3-45A0-8ACE-05D5B29C544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412D-4E41-943B-70964DD1E9BC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C7DA5C0-7B4A-4E03-82D8-3E444BEF760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412D-4E41-943B-70964DD1E9BC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8727830C-E1C8-47C9-B7F5-C9B5AC219B7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412D-4E41-943B-70964DD1E9BC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2DCCDB05-4EB0-4F12-9CCB-A7B868A2DAC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412D-4E41-943B-70964DD1E9BC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3C713957-6E3A-4A33-A8ED-97ACEA58891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412D-4E41-943B-70964DD1E9BC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51B7CC08-E136-4380-9C8E-0196ED5D5F6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412D-4E41-943B-70964DD1E9BC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DCAE0C8C-A317-4F62-A2F6-2B72840A0DD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412D-4E41-943B-70964DD1E9BC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8C91D865-F573-43F4-950E-CD1AEA25583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412D-4E41-943B-70964DD1E9BC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0E03879E-7FA5-4C18-8054-A4E0DAD07AE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412D-4E41-943B-70964DD1E9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3550029520252052"/>
                  <c:y val="-9.047089670176010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Sheet1!$D$423:$D$446</c:f>
              <c:numCache>
                <c:formatCode>General</c:formatCode>
                <c:ptCount val="24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58.564999999999998</c:v>
                </c:pt>
                <c:pt idx="13">
                  <c:v>54.774999999999999</c:v>
                </c:pt>
                <c:pt idx="14">
                  <c:v>62.355000000000004</c:v>
                </c:pt>
                <c:pt idx="15">
                  <c:v>39.615000000000002</c:v>
                </c:pt>
                <c:pt idx="16">
                  <c:v>50.984999999999999</c:v>
                </c:pt>
                <c:pt idx="17">
                  <c:v>35.825000000000003</c:v>
                </c:pt>
                <c:pt idx="18">
                  <c:v>28.245000000000001</c:v>
                </c:pt>
                <c:pt idx="19">
                  <c:v>47.195</c:v>
                </c:pt>
                <c:pt idx="20">
                  <c:v>43.405000000000001</c:v>
                </c:pt>
                <c:pt idx="21">
                  <c:v>32.034999999999997</c:v>
                </c:pt>
                <c:pt idx="22">
                  <c:v>20.664999999999999</c:v>
                </c:pt>
                <c:pt idx="23">
                  <c:v>24.454999999999998</c:v>
                </c:pt>
              </c:numCache>
            </c:numRef>
          </c:xVal>
          <c:yVal>
            <c:numRef>
              <c:f>Sheet1!$C$423:$C$446</c:f>
              <c:numCache>
                <c:formatCode>General</c:formatCode>
                <c:ptCount val="24"/>
                <c:pt idx="0">
                  <c:v>75</c:v>
                </c:pt>
                <c:pt idx="1">
                  <c:v>70</c:v>
                </c:pt>
                <c:pt idx="2">
                  <c:v>65</c:v>
                </c:pt>
                <c:pt idx="3">
                  <c:v>58</c:v>
                </c:pt>
                <c:pt idx="4">
                  <c:v>56</c:v>
                </c:pt>
                <c:pt idx="5">
                  <c:v>55</c:v>
                </c:pt>
                <c:pt idx="6">
                  <c:v>55</c:v>
                </c:pt>
                <c:pt idx="7">
                  <c:v>53</c:v>
                </c:pt>
                <c:pt idx="8">
                  <c:v>47</c:v>
                </c:pt>
                <c:pt idx="9">
                  <c:v>45</c:v>
                </c:pt>
                <c:pt idx="10">
                  <c:v>41</c:v>
                </c:pt>
                <c:pt idx="11">
                  <c:v>41</c:v>
                </c:pt>
                <c:pt idx="12">
                  <c:v>38</c:v>
                </c:pt>
                <c:pt idx="13">
                  <c:v>32</c:v>
                </c:pt>
                <c:pt idx="14">
                  <c:v>29</c:v>
                </c:pt>
                <c:pt idx="15">
                  <c:v>29</c:v>
                </c:pt>
                <c:pt idx="16">
                  <c:v>26</c:v>
                </c:pt>
                <c:pt idx="17">
                  <c:v>25</c:v>
                </c:pt>
                <c:pt idx="18">
                  <c:v>17</c:v>
                </c:pt>
                <c:pt idx="19">
                  <c:v>16</c:v>
                </c:pt>
                <c:pt idx="20">
                  <c:v>14</c:v>
                </c:pt>
                <c:pt idx="21">
                  <c:v>12</c:v>
                </c:pt>
                <c:pt idx="22">
                  <c:v>11</c:v>
                </c:pt>
                <c:pt idx="23">
                  <c:v>10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Sheet1!$B$423:$B$446</c15:f>
                <c15:dlblRangeCache>
                  <c:ptCount val="24"/>
                  <c:pt idx="0">
                    <c:v>Phillipines</c:v>
                  </c:pt>
                  <c:pt idx="1">
                    <c:v>India</c:v>
                  </c:pt>
                  <c:pt idx="2">
                    <c:v>Qatar</c:v>
                  </c:pt>
                  <c:pt idx="3">
                    <c:v>Egypt</c:v>
                  </c:pt>
                  <c:pt idx="4">
                    <c:v>UAE</c:v>
                  </c:pt>
                  <c:pt idx="5">
                    <c:v>Thailand</c:v>
                  </c:pt>
                  <c:pt idx="6">
                    <c:v>Kuwait</c:v>
                  </c:pt>
                  <c:pt idx="7">
                    <c:v>Bahrain</c:v>
                  </c:pt>
                  <c:pt idx="8">
                    <c:v>Malaysia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Taiwan</c:v>
                  </c:pt>
                  <c:pt idx="13">
                    <c:v>Spain</c:v>
                  </c:pt>
                  <c:pt idx="14">
                    <c:v>Italy</c:v>
                  </c:pt>
                  <c:pt idx="15">
                    <c:v>Australia</c:v>
                  </c:pt>
                  <c:pt idx="16">
                    <c:v>France</c:v>
                  </c:pt>
                  <c:pt idx="17">
                    <c:v>Hong Kong</c:v>
                  </c:pt>
                  <c:pt idx="18">
                    <c:v>Great Britain</c:v>
                  </c:pt>
                  <c:pt idx="19">
                    <c:v>Germany</c:v>
                  </c:pt>
                  <c:pt idx="20">
                    <c:v>Finland</c:v>
                  </c:pt>
                  <c:pt idx="21">
                    <c:v>Norway</c:v>
                  </c:pt>
                  <c:pt idx="22">
                    <c:v>Sweden</c:v>
                  </c:pt>
                  <c:pt idx="23">
                    <c:v>Denmark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412D-4E41-943B-70964DD1E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6655568"/>
        <c:axId val="566649008"/>
      </c:scatterChart>
      <c:scatterChart>
        <c:scatterStyle val="lineMarker"/>
        <c:varyColors val="0"/>
        <c:ser>
          <c:idx val="1"/>
          <c:order val="1"/>
          <c:tx>
            <c:v>IHDI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A3E7709-E264-49D5-91B3-986D6FFCA33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412D-4E41-943B-70964DD1E9B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C364441-299E-40B0-96C0-EE9EB4290DF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412D-4E41-943B-70964DD1E9B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12D-4E41-943B-70964DD1E9B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781375C-E28E-4612-9EDD-06E0A58D241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2-412D-4E41-943B-70964DD1E9B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12D-4E41-943B-70964DD1E9B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F7C0CDF-C8E2-4917-84CC-0C35707763E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4-412D-4E41-943B-70964DD1E9B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12D-4E41-943B-70964DD1E9B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12D-4E41-943B-70964DD1E9B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12D-4E41-943B-70964DD1E9BC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07E0C34-E024-40F4-9C01-E6615527748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8-412D-4E41-943B-70964DD1E9B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12D-4E41-943B-70964DD1E9BC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B23558E-F4E1-4CAD-B254-6BEA04C077F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A-412D-4E41-943B-70964DD1E9B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12D-4E41-943B-70964DD1E9BC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74836784-19CE-42B9-91BB-1359F647BB3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C-412D-4E41-943B-70964DD1E9BC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D5FF34A-407B-41D7-A554-7A807A107DB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D-412D-4E41-943B-70964DD1E9BC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AEFFDF87-0C64-4801-A3CE-853A4CD56BD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412D-4E41-943B-70964DD1E9BC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0FD4B46-50A3-4A5B-AE44-F42FA3A9DDD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E-412D-4E41-943B-70964DD1E9BC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57D64120-842B-4B52-9B4F-8F7F1D2849F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F-412D-4E41-943B-70964DD1E9BC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273BAE5E-45A8-4036-AE03-BA05A934F38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412D-4E41-943B-70964DD1E9BC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83D61599-B75F-4026-B20B-0FE7AE8F9B1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0-412D-4E41-943B-70964DD1E9BC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4806903C-CE58-4CA6-A726-A67F2171A13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1-412D-4E41-943B-70964DD1E9BC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DB10ACD4-3D8C-4093-AD2A-5EFBC827734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2-412D-4E41-943B-70964DD1E9BC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5D8BB334-9A27-42DB-97CB-D071FC75857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412D-4E41-943B-70964DD1E9BC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ADCD6B56-99D3-4AA0-A1C2-2C994FCEAF3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33-412D-4E41-943B-70964DD1E9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0.12659160923370102"/>
                  <c:y val="5.8556600169289534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Sheet1!$D$423:$D$446</c:f>
              <c:numCache>
                <c:formatCode>General</c:formatCode>
                <c:ptCount val="24"/>
                <c:pt idx="0">
                  <c:v>96.465000000000003</c:v>
                </c:pt>
                <c:pt idx="1">
                  <c:v>92.674999999999997</c:v>
                </c:pt>
                <c:pt idx="2">
                  <c:v>100</c:v>
                </c:pt>
                <c:pt idx="3">
                  <c:v>77.515000000000001</c:v>
                </c:pt>
                <c:pt idx="4">
                  <c:v>88.885000000000005</c:v>
                </c:pt>
                <c:pt idx="5">
                  <c:v>100</c:v>
                </c:pt>
                <c:pt idx="6">
                  <c:v>85.094999999999999</c:v>
                </c:pt>
                <c:pt idx="7">
                  <c:v>100</c:v>
                </c:pt>
                <c:pt idx="8">
                  <c:v>81.305000000000007</c:v>
                </c:pt>
                <c:pt idx="9">
                  <c:v>73.724999999999994</c:v>
                </c:pt>
                <c:pt idx="10">
                  <c:v>69.935000000000002</c:v>
                </c:pt>
                <c:pt idx="11">
                  <c:v>66.14500000000001</c:v>
                </c:pt>
                <c:pt idx="12">
                  <c:v>58.564999999999998</c:v>
                </c:pt>
                <c:pt idx="13">
                  <c:v>54.774999999999999</c:v>
                </c:pt>
                <c:pt idx="14">
                  <c:v>62.355000000000004</c:v>
                </c:pt>
                <c:pt idx="15">
                  <c:v>39.615000000000002</c:v>
                </c:pt>
                <c:pt idx="16">
                  <c:v>50.984999999999999</c:v>
                </c:pt>
                <c:pt idx="17">
                  <c:v>35.825000000000003</c:v>
                </c:pt>
                <c:pt idx="18">
                  <c:v>28.245000000000001</c:v>
                </c:pt>
                <c:pt idx="19">
                  <c:v>47.195</c:v>
                </c:pt>
                <c:pt idx="20">
                  <c:v>43.405000000000001</c:v>
                </c:pt>
                <c:pt idx="21">
                  <c:v>32.034999999999997</c:v>
                </c:pt>
                <c:pt idx="22">
                  <c:v>20.664999999999999</c:v>
                </c:pt>
                <c:pt idx="23">
                  <c:v>24.454999999999998</c:v>
                </c:pt>
              </c:numCache>
            </c:numRef>
          </c:xVal>
          <c:yVal>
            <c:numRef>
              <c:f>Sheet1!$E$423:$E$446</c:f>
              <c:numCache>
                <c:formatCode>General</c:formatCode>
                <c:ptCount val="24"/>
                <c:pt idx="0">
                  <c:v>10.7</c:v>
                </c:pt>
                <c:pt idx="1">
                  <c:v>0.20000000000000018</c:v>
                </c:pt>
                <c:pt idx="3">
                  <c:v>1.7000000000000015</c:v>
                </c:pt>
                <c:pt idx="5">
                  <c:v>16.000000000000004</c:v>
                </c:pt>
                <c:pt idx="9">
                  <c:v>10.899999999999999</c:v>
                </c:pt>
                <c:pt idx="11">
                  <c:v>33.500000000000007</c:v>
                </c:pt>
                <c:pt idx="13">
                  <c:v>29.000000000000004</c:v>
                </c:pt>
                <c:pt idx="14">
                  <c:v>30.100000000000005</c:v>
                </c:pt>
                <c:pt idx="15">
                  <c:v>38.700000000000003</c:v>
                </c:pt>
                <c:pt idx="16">
                  <c:v>33.400000000000006</c:v>
                </c:pt>
                <c:pt idx="17">
                  <c:v>34</c:v>
                </c:pt>
                <c:pt idx="18">
                  <c:v>37</c:v>
                </c:pt>
                <c:pt idx="19">
                  <c:v>38.6</c:v>
                </c:pt>
                <c:pt idx="20">
                  <c:v>40.1</c:v>
                </c:pt>
                <c:pt idx="21">
                  <c:v>41.400000000000006</c:v>
                </c:pt>
                <c:pt idx="22">
                  <c:v>39.900000000000006</c:v>
                </c:pt>
                <c:pt idx="23">
                  <c:v>39.800000000000004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Sheet1!$B$423:$B$446</c15:f>
                <c15:dlblRangeCache>
                  <c:ptCount val="24"/>
                  <c:pt idx="0">
                    <c:v>Phillipines</c:v>
                  </c:pt>
                  <c:pt idx="1">
                    <c:v>India</c:v>
                  </c:pt>
                  <c:pt idx="2">
                    <c:v>Qatar</c:v>
                  </c:pt>
                  <c:pt idx="3">
                    <c:v>Egypt</c:v>
                  </c:pt>
                  <c:pt idx="4">
                    <c:v>UAE</c:v>
                  </c:pt>
                  <c:pt idx="5">
                    <c:v>Thailand</c:v>
                  </c:pt>
                  <c:pt idx="6">
                    <c:v>Kuwait</c:v>
                  </c:pt>
                  <c:pt idx="7">
                    <c:v>Bahrain</c:v>
                  </c:pt>
                  <c:pt idx="8">
                    <c:v>Malaysia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Taiwan</c:v>
                  </c:pt>
                  <c:pt idx="13">
                    <c:v>Spain</c:v>
                  </c:pt>
                  <c:pt idx="14">
                    <c:v>Italy</c:v>
                  </c:pt>
                  <c:pt idx="15">
                    <c:v>Australia</c:v>
                  </c:pt>
                  <c:pt idx="16">
                    <c:v>France</c:v>
                  </c:pt>
                  <c:pt idx="17">
                    <c:v>Hong Kong</c:v>
                  </c:pt>
                  <c:pt idx="18">
                    <c:v>Great Britain</c:v>
                  </c:pt>
                  <c:pt idx="19">
                    <c:v>Germany</c:v>
                  </c:pt>
                  <c:pt idx="20">
                    <c:v>Finland</c:v>
                  </c:pt>
                  <c:pt idx="21">
                    <c:v>Norway</c:v>
                  </c:pt>
                  <c:pt idx="22">
                    <c:v>Sweden</c:v>
                  </c:pt>
                  <c:pt idx="23">
                    <c:v>Denmark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412D-4E41-943B-70964DD1E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6682392"/>
        <c:axId val="446677472"/>
      </c:scatterChart>
      <c:valAx>
        <c:axId val="566655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649008"/>
        <c:crosses val="autoZero"/>
        <c:crossBetween val="midCat"/>
      </c:valAx>
      <c:valAx>
        <c:axId val="56664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6655568"/>
        <c:crosses val="autoZero"/>
        <c:crossBetween val="midCat"/>
      </c:valAx>
      <c:valAx>
        <c:axId val="4466774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2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6682392"/>
        <c:crosses val="max"/>
        <c:crossBetween val="midCat"/>
      </c:valAx>
      <c:valAx>
        <c:axId val="446682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66774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cap="all" baseline="0"/>
              <a:t>Scaled IHDI, Y</a:t>
            </a:r>
            <a:r>
              <a:rPr lang="en-US"/>
              <a:t>, versus </a:t>
            </a:r>
            <a:r>
              <a:rPr lang="en-US" cap="all" baseline="0"/>
              <a:t>Climate Concern, Personal Impacts: 'Great Deal</a:t>
            </a:r>
            <a:r>
              <a:rPr lang="en-US"/>
              <a:t>', X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Scaled IHDI versus Climate Concern, PI:'GD'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49D9104-6BEA-4DE7-BDCE-0FF469279D5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A8A-42F3-A9C4-7AA12200BE0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3D59748-BCD4-4A3A-A340-A204CAEB87C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0A8A-42F3-A9C4-7AA12200BE0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8A-42F3-A9C4-7AA12200BE0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D4B014B-6D0C-4D2D-A62A-BBE67E5E2E4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0A8A-42F3-A9C4-7AA12200BE0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8A-42F3-A9C4-7AA12200BE0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87BD728-B621-465E-A1E4-5B2F841B6EB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0A8A-42F3-A9C4-7AA12200BE0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8A-42F3-A9C4-7AA12200BE0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A8A-42F3-A9C4-7AA12200BE0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A8A-42F3-A9C4-7AA12200BE0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0CF79B3-C35B-4671-BFDD-99AD9193D31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0A8A-42F3-A9C4-7AA12200BE0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A8A-42F3-A9C4-7AA12200BE0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41083144-110E-4B7A-992B-37ADC37499A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0A8A-42F3-A9C4-7AA12200BE0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A8A-42F3-A9C4-7AA12200BE0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58DB318B-82E6-4B8B-8233-10B10570446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0A8A-42F3-A9C4-7AA12200BE0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8BC18B07-D0ED-4E2E-AB30-02FF66B0FD0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0A8A-42F3-A9C4-7AA12200BE0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459CCF0A-E136-4F32-AB0C-5531D2B9C0F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0A8A-42F3-A9C4-7AA12200BE0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92BDDACE-EBC4-47B3-932A-1CB2E07173C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0A8A-42F3-A9C4-7AA12200BE0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24F4502C-6593-429F-94DF-A660F5F9F49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0A8A-42F3-A9C4-7AA12200BE0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D6268A85-E863-40C6-899D-3677A740C84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0A8A-42F3-A9C4-7AA12200BE09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05625B4E-B60E-4403-8600-E904A1F9E6A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0A8A-42F3-A9C4-7AA12200BE09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352C16C8-3D3D-4411-83F1-55CB0F71913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0A8A-42F3-A9C4-7AA12200BE09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47FB9C14-1A0E-4144-BCE7-32361469551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0A8A-42F3-A9C4-7AA12200BE09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7009C026-B26E-4F06-8C78-A488BCA6C1E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A8A-42F3-A9C4-7AA12200BE09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E95D2FD6-B710-4BC5-BB07-A83D8419624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0A8A-42F3-A9C4-7AA12200BE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layout>
                <c:manualLayout>
                  <c:x val="-7.2508976377952755E-2"/>
                  <c:y val="-0.70309472787959659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1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Sheet1!$C$423:$C$446</c:f>
              <c:numCache>
                <c:formatCode>General</c:formatCode>
                <c:ptCount val="24"/>
                <c:pt idx="0">
                  <c:v>75</c:v>
                </c:pt>
                <c:pt idx="1">
                  <c:v>70</c:v>
                </c:pt>
                <c:pt idx="2">
                  <c:v>65</c:v>
                </c:pt>
                <c:pt idx="3">
                  <c:v>58</c:v>
                </c:pt>
                <c:pt idx="4">
                  <c:v>56</c:v>
                </c:pt>
                <c:pt idx="5">
                  <c:v>55</c:v>
                </c:pt>
                <c:pt idx="6">
                  <c:v>55</c:v>
                </c:pt>
                <c:pt idx="7">
                  <c:v>53</c:v>
                </c:pt>
                <c:pt idx="8">
                  <c:v>47</c:v>
                </c:pt>
                <c:pt idx="9">
                  <c:v>45</c:v>
                </c:pt>
                <c:pt idx="10">
                  <c:v>41</c:v>
                </c:pt>
                <c:pt idx="11">
                  <c:v>41</c:v>
                </c:pt>
                <c:pt idx="12">
                  <c:v>38</c:v>
                </c:pt>
                <c:pt idx="13">
                  <c:v>32</c:v>
                </c:pt>
                <c:pt idx="14">
                  <c:v>29</c:v>
                </c:pt>
                <c:pt idx="15">
                  <c:v>29</c:v>
                </c:pt>
                <c:pt idx="16">
                  <c:v>26</c:v>
                </c:pt>
                <c:pt idx="17">
                  <c:v>25</c:v>
                </c:pt>
                <c:pt idx="18">
                  <c:v>17</c:v>
                </c:pt>
                <c:pt idx="19">
                  <c:v>16</c:v>
                </c:pt>
                <c:pt idx="20">
                  <c:v>14</c:v>
                </c:pt>
                <c:pt idx="21">
                  <c:v>12</c:v>
                </c:pt>
                <c:pt idx="22">
                  <c:v>11</c:v>
                </c:pt>
                <c:pt idx="23">
                  <c:v>10</c:v>
                </c:pt>
              </c:numCache>
            </c:numRef>
          </c:xVal>
          <c:yVal>
            <c:numRef>
              <c:f>Sheet1!$E$423:$E$446</c:f>
              <c:numCache>
                <c:formatCode>General</c:formatCode>
                <c:ptCount val="24"/>
                <c:pt idx="0">
                  <c:v>10.7</c:v>
                </c:pt>
                <c:pt idx="1">
                  <c:v>0.20000000000000018</c:v>
                </c:pt>
                <c:pt idx="3">
                  <c:v>1.7000000000000015</c:v>
                </c:pt>
                <c:pt idx="5">
                  <c:v>16.000000000000004</c:v>
                </c:pt>
                <c:pt idx="9">
                  <c:v>10.899999999999999</c:v>
                </c:pt>
                <c:pt idx="11">
                  <c:v>33.500000000000007</c:v>
                </c:pt>
                <c:pt idx="13">
                  <c:v>29.000000000000004</c:v>
                </c:pt>
                <c:pt idx="14">
                  <c:v>30.100000000000005</c:v>
                </c:pt>
                <c:pt idx="15">
                  <c:v>38.700000000000003</c:v>
                </c:pt>
                <c:pt idx="16">
                  <c:v>33.400000000000006</c:v>
                </c:pt>
                <c:pt idx="17">
                  <c:v>34</c:v>
                </c:pt>
                <c:pt idx="18">
                  <c:v>37</c:v>
                </c:pt>
                <c:pt idx="19">
                  <c:v>38.6</c:v>
                </c:pt>
                <c:pt idx="20">
                  <c:v>40.1</c:v>
                </c:pt>
                <c:pt idx="21">
                  <c:v>41.400000000000006</c:v>
                </c:pt>
                <c:pt idx="22">
                  <c:v>39.900000000000006</c:v>
                </c:pt>
                <c:pt idx="23">
                  <c:v>39.800000000000004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Sheet1!$B$423:$B$446</c15:f>
                <c15:dlblRangeCache>
                  <c:ptCount val="24"/>
                  <c:pt idx="0">
                    <c:v>Phillipines</c:v>
                  </c:pt>
                  <c:pt idx="1">
                    <c:v>India</c:v>
                  </c:pt>
                  <c:pt idx="2">
                    <c:v>Qatar</c:v>
                  </c:pt>
                  <c:pt idx="3">
                    <c:v>Egypt</c:v>
                  </c:pt>
                  <c:pt idx="4">
                    <c:v>UAE</c:v>
                  </c:pt>
                  <c:pt idx="5">
                    <c:v>Thailand</c:v>
                  </c:pt>
                  <c:pt idx="6">
                    <c:v>Kuwait</c:v>
                  </c:pt>
                  <c:pt idx="7">
                    <c:v>Bahrain</c:v>
                  </c:pt>
                  <c:pt idx="8">
                    <c:v>Malaysia</c:v>
                  </c:pt>
                  <c:pt idx="9">
                    <c:v>Indonesia</c:v>
                  </c:pt>
                  <c:pt idx="10">
                    <c:v>Saudia Arabia</c:v>
                  </c:pt>
                  <c:pt idx="11">
                    <c:v>Singapore</c:v>
                  </c:pt>
                  <c:pt idx="12">
                    <c:v>Taiwan</c:v>
                  </c:pt>
                  <c:pt idx="13">
                    <c:v>Spain</c:v>
                  </c:pt>
                  <c:pt idx="14">
                    <c:v>Italy</c:v>
                  </c:pt>
                  <c:pt idx="15">
                    <c:v>Australia</c:v>
                  </c:pt>
                  <c:pt idx="16">
                    <c:v>France</c:v>
                  </c:pt>
                  <c:pt idx="17">
                    <c:v>Hong Kong</c:v>
                  </c:pt>
                  <c:pt idx="18">
                    <c:v>Great Britain</c:v>
                  </c:pt>
                  <c:pt idx="19">
                    <c:v>Germany</c:v>
                  </c:pt>
                  <c:pt idx="20">
                    <c:v>Finland</c:v>
                  </c:pt>
                  <c:pt idx="21">
                    <c:v>Norway</c:v>
                  </c:pt>
                  <c:pt idx="22">
                    <c:v>Sweden</c:v>
                  </c:pt>
                  <c:pt idx="23">
                    <c:v>Denmark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0A8A-42F3-A9C4-7AA12200B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950104"/>
        <c:axId val="549946168"/>
      </c:scatterChart>
      <c:valAx>
        <c:axId val="549950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946168"/>
        <c:crosses val="autoZero"/>
        <c:crossBetween val="midCat"/>
      </c:valAx>
      <c:valAx>
        <c:axId val="5499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9950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600" b="1" i="0" cap="all" baseline="0">
                <a:effectLst/>
              </a:rPr>
              <a:t>Climate Change Concerns (UN Power to combat CC: 'great deal'), and Religiosity; data-points = countries</a:t>
            </a:r>
            <a:endParaRPr lang="en-GB" sz="1600">
              <a:effectLst/>
            </a:endParaRPr>
          </a:p>
        </c:rich>
      </c:tx>
      <c:layout>
        <c:manualLayout>
          <c:xMode val="edge"/>
          <c:yMode val="edge"/>
          <c:x val="0.10820277198089662"/>
          <c:y val="1.01694963174486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Religiosity (averaged)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4659174-3ED9-4F42-AEFE-0C061D59775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77F-427F-9324-4B9E7EEDA49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65E2760-04DC-4604-B9AE-6C263BF63D4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77F-427F-9324-4B9E7EEDA49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D507D34-D77F-4C67-A8D3-278E6E86E96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77F-427F-9324-4B9E7EEDA49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01C9F2F-22EB-4CF2-AA3F-5496F4B73D1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577F-427F-9324-4B9E7EEDA49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A796DB3-5EB1-4F80-8F77-7943C0DD83A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577F-427F-9324-4B9E7EEDA49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BA3BC3D-99D0-4185-9973-235AAF47B44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577F-427F-9324-4B9E7EEDA49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0DEBDA6-1D3A-493D-9251-0690FD6B683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77F-427F-9324-4B9E7EEDA49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2B01702-BC90-4F44-B006-29A02FBA55D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577F-427F-9324-4B9E7EEDA49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70A9945-AEE8-47BA-806B-1573A85D00B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577F-427F-9324-4B9E7EEDA49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629D59E-BCCF-49A4-A603-A4E107050C9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577F-427F-9324-4B9E7EEDA49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9A43821-8B40-42F6-A34E-A25F7891672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577F-427F-9324-4B9E7EEDA49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F81FD55D-E24A-4CC5-9F0F-192F16ADC41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577F-427F-9324-4B9E7EEDA49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1CD6A9B-5F08-4EAD-BC6F-EF0F6505C30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577F-427F-9324-4B9E7EEDA49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C2A7C173-5072-45E6-AF6A-C6D071147D6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77F-427F-9324-4B9E7EEDA49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5D7A6068-D890-450C-AE4B-276085D8404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77F-427F-9324-4B9E7EEDA49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95DDFE5E-C2DC-4F37-A993-EEFBD33BD93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577F-427F-9324-4B9E7EEDA49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64AF8E0C-F6D9-449B-92AF-AC2C60B515B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577F-427F-9324-4B9E7EEDA49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EBC7EAC7-031C-4518-8751-568E0024B85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577F-427F-9324-4B9E7EEDA49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6456766D-A949-4048-9FB3-3C1E9C44BF7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577F-427F-9324-4B9E7EEDA49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B364A309-9768-498E-9FB6-EABA479F83B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577F-427F-9324-4B9E7EEDA49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CEFD4AF0-8913-4A0B-B907-1C6A2D5C9C8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577F-427F-9324-4B9E7EEDA49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144FCDB5-2407-4B26-981F-628CE887113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577F-427F-9324-4B9E7EEDA49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771E2BB2-0784-44FC-B6D0-35F5A4D0FCD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577F-427F-9324-4B9E7EEDA49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DD44990A-F502-42AA-84FB-A735182C1C7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577F-427F-9324-4B9E7EEDA4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xVal>
            <c:strRef>
              <c:f>Sheet1!$B$99:$B$122</c:f>
              <c:strCache>
                <c:ptCount val="24"/>
                <c:pt idx="0">
                  <c:v>Qatar</c:v>
                </c:pt>
                <c:pt idx="1">
                  <c:v>Phillipines</c:v>
                </c:pt>
                <c:pt idx="2">
                  <c:v>Kuwait</c:v>
                </c:pt>
                <c:pt idx="3">
                  <c:v>India</c:v>
                </c:pt>
                <c:pt idx="4">
                  <c:v>Egypt</c:v>
                </c:pt>
                <c:pt idx="5">
                  <c:v>Bahrain</c:v>
                </c:pt>
                <c:pt idx="6">
                  <c:v>UAE</c:v>
                </c:pt>
                <c:pt idx="7">
                  <c:v>Taiwan</c:v>
                </c:pt>
                <c:pt idx="8">
                  <c:v>Italy</c:v>
                </c:pt>
                <c:pt idx="9">
                  <c:v>Indonesia</c:v>
                </c:pt>
                <c:pt idx="10">
                  <c:v>Malaysia</c:v>
                </c:pt>
                <c:pt idx="11">
                  <c:v>Saudia Arabia</c:v>
                </c:pt>
                <c:pt idx="12">
                  <c:v>Thailand</c:v>
                </c:pt>
                <c:pt idx="13">
                  <c:v>Spain</c:v>
                </c:pt>
                <c:pt idx="14">
                  <c:v>Singapore</c:v>
                </c:pt>
                <c:pt idx="15">
                  <c:v>Australia</c:v>
                </c:pt>
                <c:pt idx="16">
                  <c:v>Great Britain</c:v>
                </c:pt>
                <c:pt idx="17">
                  <c:v>France</c:v>
                </c:pt>
                <c:pt idx="18">
                  <c:v>Norway</c:v>
                </c:pt>
                <c:pt idx="19">
                  <c:v>Hong Kong</c:v>
                </c:pt>
                <c:pt idx="20">
                  <c:v>Finland</c:v>
                </c:pt>
                <c:pt idx="21">
                  <c:v>Germany</c:v>
                </c:pt>
                <c:pt idx="22">
                  <c:v>Denmark</c:v>
                </c:pt>
                <c:pt idx="23">
                  <c:v>Sweden</c:v>
                </c:pt>
              </c:strCache>
            </c:strRef>
          </c:xVal>
          <c:yVal>
            <c:numRef>
              <c:f>Sheet1!$D$99:$D$122</c:f>
              <c:numCache>
                <c:formatCode>General</c:formatCode>
                <c:ptCount val="24"/>
                <c:pt idx="0">
                  <c:v>95</c:v>
                </c:pt>
                <c:pt idx="1">
                  <c:v>93.5</c:v>
                </c:pt>
                <c:pt idx="2">
                  <c:v>91</c:v>
                </c:pt>
                <c:pt idx="3">
                  <c:v>92.5</c:v>
                </c:pt>
                <c:pt idx="4">
                  <c:v>86</c:v>
                </c:pt>
                <c:pt idx="5">
                  <c:v>94</c:v>
                </c:pt>
                <c:pt idx="6">
                  <c:v>91</c:v>
                </c:pt>
                <c:pt idx="7">
                  <c:v>60.5</c:v>
                </c:pt>
                <c:pt idx="8">
                  <c:v>73</c:v>
                </c:pt>
                <c:pt idx="9">
                  <c:v>84.5</c:v>
                </c:pt>
                <c:pt idx="10">
                  <c:v>86.5</c:v>
                </c:pt>
                <c:pt idx="11">
                  <c:v>84.5</c:v>
                </c:pt>
                <c:pt idx="12">
                  <c:v>97.5</c:v>
                </c:pt>
                <c:pt idx="13">
                  <c:v>46</c:v>
                </c:pt>
                <c:pt idx="14">
                  <c:v>75.5</c:v>
                </c:pt>
                <c:pt idx="15">
                  <c:v>34.5</c:v>
                </c:pt>
                <c:pt idx="16">
                  <c:v>29</c:v>
                </c:pt>
                <c:pt idx="17">
                  <c:v>40</c:v>
                </c:pt>
                <c:pt idx="18">
                  <c:v>29.5</c:v>
                </c:pt>
                <c:pt idx="19">
                  <c:v>30.5</c:v>
                </c:pt>
                <c:pt idx="20">
                  <c:v>36.5</c:v>
                </c:pt>
                <c:pt idx="21">
                  <c:v>40</c:v>
                </c:pt>
                <c:pt idx="22">
                  <c:v>29</c:v>
                </c:pt>
                <c:pt idx="23">
                  <c:v>22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Sheet1!$B$99:$B$122</c15:f>
                <c15:dlblRangeCache>
                  <c:ptCount val="24"/>
                  <c:pt idx="0">
                    <c:v>Qatar</c:v>
                  </c:pt>
                  <c:pt idx="1">
                    <c:v>Phillipines</c:v>
                  </c:pt>
                  <c:pt idx="2">
                    <c:v>Kuwait</c:v>
                  </c:pt>
                  <c:pt idx="3">
                    <c:v>India</c:v>
                  </c:pt>
                  <c:pt idx="4">
                    <c:v>Egypt</c:v>
                  </c:pt>
                  <c:pt idx="5">
                    <c:v>Bahrain</c:v>
                  </c:pt>
                  <c:pt idx="6">
                    <c:v>UAE</c:v>
                  </c:pt>
                  <c:pt idx="7">
                    <c:v>Taiwan</c:v>
                  </c:pt>
                  <c:pt idx="8">
                    <c:v>Italy</c:v>
                  </c:pt>
                  <c:pt idx="9">
                    <c:v>Indonesia</c:v>
                  </c:pt>
                  <c:pt idx="10">
                    <c:v>Malaysia</c:v>
                  </c:pt>
                  <c:pt idx="11">
                    <c:v>Saudia Arabia</c:v>
                  </c:pt>
                  <c:pt idx="12">
                    <c:v>Thailand</c:v>
                  </c:pt>
                  <c:pt idx="13">
                    <c:v>Spain</c:v>
                  </c:pt>
                  <c:pt idx="14">
                    <c:v>Singapore</c:v>
                  </c:pt>
                  <c:pt idx="15">
                    <c:v>Australia</c:v>
                  </c:pt>
                  <c:pt idx="16">
                    <c:v>Great Britain</c:v>
                  </c:pt>
                  <c:pt idx="17">
                    <c:v>France</c:v>
                  </c:pt>
                  <c:pt idx="18">
                    <c:v>Norway</c:v>
                  </c:pt>
                  <c:pt idx="19">
                    <c:v>Hong Kong</c:v>
                  </c:pt>
                  <c:pt idx="20">
                    <c:v>Finland</c:v>
                  </c:pt>
                  <c:pt idx="21">
                    <c:v>Germany</c:v>
                  </c:pt>
                  <c:pt idx="22">
                    <c:v>Denmark</c:v>
                  </c:pt>
                  <c:pt idx="23">
                    <c:v>Sweden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577F-427F-9324-4B9E7EEDA496}"/>
            </c:ext>
          </c:extLst>
        </c:ser>
        <c:ser>
          <c:idx val="2"/>
          <c:order val="2"/>
          <c:tx>
            <c:v>Climate Concenrs (UN power to combat: GD)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0000FF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rgbClr val="0000FF"/>
                </a:solidFill>
              </a:ln>
              <a:effectLst/>
            </c:spPr>
            <c:trendlineType val="linear"/>
            <c:dispRSqr val="0"/>
            <c:dispEq val="0"/>
          </c:trendline>
          <c:xVal>
            <c:strRef>
              <c:f>Sheet1!$B$99:$B$122</c:f>
              <c:strCache>
                <c:ptCount val="24"/>
                <c:pt idx="0">
                  <c:v>Qatar</c:v>
                </c:pt>
                <c:pt idx="1">
                  <c:v>Phillipines</c:v>
                </c:pt>
                <c:pt idx="2">
                  <c:v>Kuwait</c:v>
                </c:pt>
                <c:pt idx="3">
                  <c:v>India</c:v>
                </c:pt>
                <c:pt idx="4">
                  <c:v>Egypt</c:v>
                </c:pt>
                <c:pt idx="5">
                  <c:v>Bahrain</c:v>
                </c:pt>
                <c:pt idx="6">
                  <c:v>UAE</c:v>
                </c:pt>
                <c:pt idx="7">
                  <c:v>Taiwan</c:v>
                </c:pt>
                <c:pt idx="8">
                  <c:v>Italy</c:v>
                </c:pt>
                <c:pt idx="9">
                  <c:v>Indonesia</c:v>
                </c:pt>
                <c:pt idx="10">
                  <c:v>Malaysia</c:v>
                </c:pt>
                <c:pt idx="11">
                  <c:v>Saudia Arabia</c:v>
                </c:pt>
                <c:pt idx="12">
                  <c:v>Thailand</c:v>
                </c:pt>
                <c:pt idx="13">
                  <c:v>Spain</c:v>
                </c:pt>
                <c:pt idx="14">
                  <c:v>Singapore</c:v>
                </c:pt>
                <c:pt idx="15">
                  <c:v>Australia</c:v>
                </c:pt>
                <c:pt idx="16">
                  <c:v>Great Britain</c:v>
                </c:pt>
                <c:pt idx="17">
                  <c:v>France</c:v>
                </c:pt>
                <c:pt idx="18">
                  <c:v>Norway</c:v>
                </c:pt>
                <c:pt idx="19">
                  <c:v>Hong Kong</c:v>
                </c:pt>
                <c:pt idx="20">
                  <c:v>Finland</c:v>
                </c:pt>
                <c:pt idx="21">
                  <c:v>Germany</c:v>
                </c:pt>
                <c:pt idx="22">
                  <c:v>Denmark</c:v>
                </c:pt>
                <c:pt idx="23">
                  <c:v>Sweden</c:v>
                </c:pt>
              </c:strCache>
            </c:strRef>
          </c:xVal>
          <c:yVal>
            <c:numRef>
              <c:f>Sheet1!$E$99:$E$122</c:f>
              <c:numCache>
                <c:formatCode>General</c:formatCode>
                <c:ptCount val="24"/>
                <c:pt idx="0">
                  <c:v>86</c:v>
                </c:pt>
                <c:pt idx="1">
                  <c:v>83</c:v>
                </c:pt>
                <c:pt idx="2">
                  <c:v>81</c:v>
                </c:pt>
                <c:pt idx="3">
                  <c:v>77</c:v>
                </c:pt>
                <c:pt idx="4">
                  <c:v>75</c:v>
                </c:pt>
                <c:pt idx="5">
                  <c:v>72</c:v>
                </c:pt>
                <c:pt idx="6">
                  <c:v>70</c:v>
                </c:pt>
                <c:pt idx="7">
                  <c:v>69</c:v>
                </c:pt>
                <c:pt idx="8">
                  <c:v>68</c:v>
                </c:pt>
                <c:pt idx="9">
                  <c:v>66</c:v>
                </c:pt>
                <c:pt idx="10">
                  <c:v>66</c:v>
                </c:pt>
                <c:pt idx="11">
                  <c:v>65</c:v>
                </c:pt>
                <c:pt idx="12">
                  <c:v>63</c:v>
                </c:pt>
                <c:pt idx="13">
                  <c:v>62</c:v>
                </c:pt>
                <c:pt idx="14">
                  <c:v>60</c:v>
                </c:pt>
                <c:pt idx="15">
                  <c:v>55</c:v>
                </c:pt>
                <c:pt idx="16">
                  <c:v>51</c:v>
                </c:pt>
                <c:pt idx="17">
                  <c:v>50</c:v>
                </c:pt>
                <c:pt idx="18">
                  <c:v>50</c:v>
                </c:pt>
                <c:pt idx="19">
                  <c:v>48</c:v>
                </c:pt>
                <c:pt idx="20">
                  <c:v>48</c:v>
                </c:pt>
                <c:pt idx="21">
                  <c:v>46</c:v>
                </c:pt>
                <c:pt idx="22">
                  <c:v>46</c:v>
                </c:pt>
                <c:pt idx="23">
                  <c:v>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77F-427F-9324-4B9E7EEDA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0544440"/>
        <c:axId val="46054312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  <a:round/>
                    </a:ln>
                    <a:effectLst/>
                  </c:spPr>
                </c:marker>
                <c:xVal>
                  <c:strRef>
                    <c:extLst>
                      <c:ext uri="{02D57815-91ED-43cb-92C2-25804820EDAC}">
                        <c15:formulaRef>
                          <c15:sqref>Sheet1!$B$99:$B$122</c15:sqref>
                        </c15:formulaRef>
                      </c:ext>
                    </c:extLst>
                    <c:strCache>
                      <c:ptCount val="24"/>
                      <c:pt idx="0">
                        <c:v>Qatar</c:v>
                      </c:pt>
                      <c:pt idx="1">
                        <c:v>Phillipines</c:v>
                      </c:pt>
                      <c:pt idx="2">
                        <c:v>Kuwait</c:v>
                      </c:pt>
                      <c:pt idx="3">
                        <c:v>India</c:v>
                      </c:pt>
                      <c:pt idx="4">
                        <c:v>Egypt</c:v>
                      </c:pt>
                      <c:pt idx="5">
                        <c:v>Bahrain</c:v>
                      </c:pt>
                      <c:pt idx="6">
                        <c:v>UAE</c:v>
                      </c:pt>
                      <c:pt idx="7">
                        <c:v>Taiwan</c:v>
                      </c:pt>
                      <c:pt idx="8">
                        <c:v>Italy</c:v>
                      </c:pt>
                      <c:pt idx="9">
                        <c:v>Indonesia</c:v>
                      </c:pt>
                      <c:pt idx="10">
                        <c:v>Malaysia</c:v>
                      </c:pt>
                      <c:pt idx="11">
                        <c:v>Saudia Arabia</c:v>
                      </c:pt>
                      <c:pt idx="12">
                        <c:v>Thailand</c:v>
                      </c:pt>
                      <c:pt idx="13">
                        <c:v>Spain</c:v>
                      </c:pt>
                      <c:pt idx="14">
                        <c:v>Singapore</c:v>
                      </c:pt>
                      <c:pt idx="15">
                        <c:v>Australia</c:v>
                      </c:pt>
                      <c:pt idx="16">
                        <c:v>Great Britain</c:v>
                      </c:pt>
                      <c:pt idx="17">
                        <c:v>France</c:v>
                      </c:pt>
                      <c:pt idx="18">
                        <c:v>Norway</c:v>
                      </c:pt>
                      <c:pt idx="19">
                        <c:v>Hong Kong</c:v>
                      </c:pt>
                      <c:pt idx="20">
                        <c:v>Finland</c:v>
                      </c:pt>
                      <c:pt idx="21">
                        <c:v>Germany</c:v>
                      </c:pt>
                      <c:pt idx="22">
                        <c:v>Denmark</c:v>
                      </c:pt>
                      <c:pt idx="23">
                        <c:v>Sweden</c:v>
                      </c:pt>
                    </c:strCache>
                  </c:strRef>
                </c:xVal>
                <c:yVal>
                  <c:numRef>
                    <c:extLst>
                      <c:ext uri="{02D57815-91ED-43cb-92C2-25804820EDAC}">
                        <c15:formulaRef>
                          <c15:sqref>Sheet1!$C$99:$C$122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67</c:v>
                      </c:pt>
                      <c:pt idx="1">
                        <c:v>64</c:v>
                      </c:pt>
                      <c:pt idx="2">
                        <c:v>62</c:v>
                      </c:pt>
                      <c:pt idx="3">
                        <c:v>58</c:v>
                      </c:pt>
                      <c:pt idx="4">
                        <c:v>56</c:v>
                      </c:pt>
                      <c:pt idx="5">
                        <c:v>53</c:v>
                      </c:pt>
                      <c:pt idx="6">
                        <c:v>51</c:v>
                      </c:pt>
                      <c:pt idx="7">
                        <c:v>50</c:v>
                      </c:pt>
                      <c:pt idx="8">
                        <c:v>49</c:v>
                      </c:pt>
                      <c:pt idx="9">
                        <c:v>47</c:v>
                      </c:pt>
                      <c:pt idx="10">
                        <c:v>47</c:v>
                      </c:pt>
                      <c:pt idx="11">
                        <c:v>46</c:v>
                      </c:pt>
                      <c:pt idx="12">
                        <c:v>44</c:v>
                      </c:pt>
                      <c:pt idx="13">
                        <c:v>43</c:v>
                      </c:pt>
                      <c:pt idx="14">
                        <c:v>41</c:v>
                      </c:pt>
                      <c:pt idx="15">
                        <c:v>36</c:v>
                      </c:pt>
                      <c:pt idx="16">
                        <c:v>32</c:v>
                      </c:pt>
                      <c:pt idx="17">
                        <c:v>31</c:v>
                      </c:pt>
                      <c:pt idx="18">
                        <c:v>31</c:v>
                      </c:pt>
                      <c:pt idx="19">
                        <c:v>29</c:v>
                      </c:pt>
                      <c:pt idx="20">
                        <c:v>29</c:v>
                      </c:pt>
                      <c:pt idx="21">
                        <c:v>27</c:v>
                      </c:pt>
                      <c:pt idx="22">
                        <c:v>27</c:v>
                      </c:pt>
                      <c:pt idx="23">
                        <c:v>23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577F-427F-9324-4B9E7EEDA496}"/>
                  </c:ext>
                </c:extLst>
              </c15:ser>
            </c15:filteredScatterSeries>
          </c:ext>
        </c:extLst>
      </c:scatterChart>
      <c:valAx>
        <c:axId val="460544440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cap="all" baseline="0">
                    <a:effectLst/>
                  </a:rPr>
                  <a:t>Country Number, in Descending Order of climate concern (UN Power to combat: 'Great Deal')</a:t>
                </a:r>
                <a:endParaRPr lang="en-GB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543128"/>
        <c:crosses val="autoZero"/>
        <c:crossBetween val="midCat"/>
      </c:valAx>
      <c:valAx>
        <c:axId val="460543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cap="all" baseline="0">
                    <a:effectLst/>
                  </a:rPr>
                  <a:t>%  Religiosity / climate concern </a:t>
                </a:r>
                <a:r>
                  <a:rPr lang="en-GB" sz="1200" b="1" i="0" cap="all" baseline="0">
                    <a:effectLst/>
                  </a:rPr>
                  <a:t>+ 19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05444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600" b="1" i="0" cap="all" baseline="0">
                <a:effectLst/>
              </a:rPr>
              <a:t>CC Concerns ('personally could be doing more' to tackle CC), and Religiosity; data-points = countries</a:t>
            </a:r>
            <a:endParaRPr lang="en-GB" sz="1600">
              <a:effectLst/>
            </a:endParaRPr>
          </a:p>
        </c:rich>
      </c:tx>
      <c:layout>
        <c:manualLayout>
          <c:xMode val="edge"/>
          <c:yMode val="edge"/>
          <c:x val="0.12704655493482309"/>
          <c:y val="1.0416666666666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Religiosity (averaged)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592D8DF-2365-4703-B63A-AD59DF00263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39C-49ED-B11E-492E664A2EE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656DA9C-F781-416C-8B7B-11F5AC16998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839C-49ED-B11E-492E664A2EE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38D4696-C129-4434-9033-8DB279B28F1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39C-49ED-B11E-492E664A2EE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252BA42-75AD-4DF3-B132-7AAB0A97ABC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39C-49ED-B11E-492E664A2EE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59E4AAC-7D6E-47D8-90F5-F4E412D8A3B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39C-49ED-B11E-492E664A2EE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A20AD98-14B1-43E2-B129-9185E4DA5C2B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39C-49ED-B11E-492E664A2EE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79E1DFA-B9C6-4B1B-B038-490A58EB2B4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39C-49ED-B11E-492E664A2EE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D19B0D8-74AD-43D4-8387-E32BC23EC62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39C-49ED-B11E-492E664A2EE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10692A1-6645-4076-B185-1458C481017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39C-49ED-B11E-492E664A2EE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4987590-26F6-4580-A5AB-D70413C46B0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39C-49ED-B11E-492E664A2EE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479A793-8C26-4857-A44F-479423083E7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39C-49ED-B11E-492E664A2EE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346767C-C2EA-4029-9E6F-221B6A8C7A9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839C-49ED-B11E-492E664A2EE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911884B-E37F-440D-ADA7-0C3964DD54B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839C-49ED-B11E-492E664A2EE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61332E78-4813-4628-B8E2-CBE2B71971E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839C-49ED-B11E-492E664A2EE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212A8AEC-B8C5-4344-A768-87940D4886B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839C-49ED-B11E-492E664A2EE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28988C5E-A004-494B-B5B5-5A61AE3B585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839C-49ED-B11E-492E664A2EE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4AFBD00A-448F-4AA8-B21A-DA0E17053E2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839C-49ED-B11E-492E664A2EE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7063F3E9-A414-4D84-9E71-9019C8CC26E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839C-49ED-B11E-492E664A2EE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0896CE44-FB84-46FF-A244-1429E9C728F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839C-49ED-B11E-492E664A2EE9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5E445B2E-0326-4C7A-BDE4-0A8A1267C9B4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839C-49ED-B11E-492E664A2EE9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184E855E-F9FB-44F8-A802-A61F3753AA7A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839C-49ED-B11E-492E664A2EE9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50E90755-6EF5-445B-90FE-9356C27F3B1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839C-49ED-B11E-492E664A2EE9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147343D9-76CF-46DC-90FC-5BA7E6890A6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839C-49ED-B11E-492E664A2EE9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45F6B277-2465-427F-BC76-DFF6E62F10B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839C-49ED-B11E-492E664A2EE9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3515574F-BF09-4D0C-96C6-5CCEBCBEE39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839C-49ED-B11E-492E664A2EE9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6C044D13-CEF0-4C73-95FB-C4565C84CAC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839C-49ED-B11E-492E664A2E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xVal>
            <c:strRef>
              <c:f>Sheet1!$B$128:$B$153</c:f>
              <c:strCache>
                <c:ptCount val="26"/>
                <c:pt idx="0">
                  <c:v>Vietnam</c:v>
                </c:pt>
                <c:pt idx="1">
                  <c:v>Spain</c:v>
                </c:pt>
                <c:pt idx="2">
                  <c:v>Taiwan</c:v>
                </c:pt>
                <c:pt idx="3">
                  <c:v>Thailand</c:v>
                </c:pt>
                <c:pt idx="4">
                  <c:v>Italy</c:v>
                </c:pt>
                <c:pt idx="5">
                  <c:v>Hong Kong</c:v>
                </c:pt>
                <c:pt idx="6">
                  <c:v>Indonesia</c:v>
                </c:pt>
                <c:pt idx="7">
                  <c:v>Malaysia</c:v>
                </c:pt>
                <c:pt idx="8">
                  <c:v>India</c:v>
                </c:pt>
                <c:pt idx="9">
                  <c:v>Denmark</c:v>
                </c:pt>
                <c:pt idx="10">
                  <c:v>Singapore</c:v>
                </c:pt>
                <c:pt idx="11">
                  <c:v>Great Britain</c:v>
                </c:pt>
                <c:pt idx="12">
                  <c:v>France</c:v>
                </c:pt>
                <c:pt idx="13">
                  <c:v>Phillipines</c:v>
                </c:pt>
                <c:pt idx="14">
                  <c:v>Germany</c:v>
                </c:pt>
                <c:pt idx="15">
                  <c:v>Finland</c:v>
                </c:pt>
                <c:pt idx="16">
                  <c:v>Australia</c:v>
                </c:pt>
                <c:pt idx="17">
                  <c:v>UAE</c:v>
                </c:pt>
                <c:pt idx="18">
                  <c:v>Norway</c:v>
                </c:pt>
                <c:pt idx="19">
                  <c:v>Sweden</c:v>
                </c:pt>
                <c:pt idx="20">
                  <c:v>USA</c:v>
                </c:pt>
                <c:pt idx="21">
                  <c:v>Qatar</c:v>
                </c:pt>
                <c:pt idx="22">
                  <c:v>Bahrain</c:v>
                </c:pt>
                <c:pt idx="23">
                  <c:v>Saudia Arabia</c:v>
                </c:pt>
                <c:pt idx="24">
                  <c:v>Egypt</c:v>
                </c:pt>
                <c:pt idx="25">
                  <c:v>Kuwait</c:v>
                </c:pt>
              </c:strCache>
            </c:strRef>
          </c:xVal>
          <c:yVal>
            <c:numRef>
              <c:f>Sheet1!$D$128:$D$153</c:f>
              <c:numCache>
                <c:formatCode>General</c:formatCode>
                <c:ptCount val="26"/>
                <c:pt idx="0">
                  <c:v>33.5</c:v>
                </c:pt>
                <c:pt idx="1">
                  <c:v>46</c:v>
                </c:pt>
                <c:pt idx="2">
                  <c:v>60.5</c:v>
                </c:pt>
                <c:pt idx="3">
                  <c:v>97.5</c:v>
                </c:pt>
                <c:pt idx="4">
                  <c:v>73</c:v>
                </c:pt>
                <c:pt idx="5">
                  <c:v>30.5</c:v>
                </c:pt>
                <c:pt idx="6">
                  <c:v>84.5</c:v>
                </c:pt>
                <c:pt idx="7">
                  <c:v>86.5</c:v>
                </c:pt>
                <c:pt idx="8">
                  <c:v>92.5</c:v>
                </c:pt>
                <c:pt idx="9">
                  <c:v>29</c:v>
                </c:pt>
                <c:pt idx="10">
                  <c:v>75.5</c:v>
                </c:pt>
                <c:pt idx="11">
                  <c:v>29</c:v>
                </c:pt>
                <c:pt idx="12">
                  <c:v>40</c:v>
                </c:pt>
                <c:pt idx="13">
                  <c:v>93.5</c:v>
                </c:pt>
                <c:pt idx="14">
                  <c:v>40</c:v>
                </c:pt>
                <c:pt idx="15">
                  <c:v>36.5</c:v>
                </c:pt>
                <c:pt idx="16">
                  <c:v>34.5</c:v>
                </c:pt>
                <c:pt idx="17">
                  <c:v>91</c:v>
                </c:pt>
                <c:pt idx="18">
                  <c:v>29.5</c:v>
                </c:pt>
                <c:pt idx="19">
                  <c:v>22</c:v>
                </c:pt>
                <c:pt idx="20">
                  <c:v>65</c:v>
                </c:pt>
                <c:pt idx="21">
                  <c:v>95</c:v>
                </c:pt>
                <c:pt idx="22">
                  <c:v>94</c:v>
                </c:pt>
                <c:pt idx="23">
                  <c:v>84.5</c:v>
                </c:pt>
                <c:pt idx="24">
                  <c:v>97</c:v>
                </c:pt>
                <c:pt idx="25">
                  <c:v>91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Sheet1!$B$128:$B$153</c15:f>
                <c15:dlblRangeCache>
                  <c:ptCount val="26"/>
                  <c:pt idx="0">
                    <c:v>Vietnam</c:v>
                  </c:pt>
                  <c:pt idx="1">
                    <c:v>Spain</c:v>
                  </c:pt>
                  <c:pt idx="2">
                    <c:v>Taiwan</c:v>
                  </c:pt>
                  <c:pt idx="3">
                    <c:v>Thailand</c:v>
                  </c:pt>
                  <c:pt idx="4">
                    <c:v>Italy</c:v>
                  </c:pt>
                  <c:pt idx="5">
                    <c:v>Hong Kong</c:v>
                  </c:pt>
                  <c:pt idx="6">
                    <c:v>Indonesia</c:v>
                  </c:pt>
                  <c:pt idx="7">
                    <c:v>Malaysia</c:v>
                  </c:pt>
                  <c:pt idx="8">
                    <c:v>India</c:v>
                  </c:pt>
                  <c:pt idx="9">
                    <c:v>Denmark</c:v>
                  </c:pt>
                  <c:pt idx="10">
                    <c:v>Singapore</c:v>
                  </c:pt>
                  <c:pt idx="11">
                    <c:v>Great Britain</c:v>
                  </c:pt>
                  <c:pt idx="12">
                    <c:v>France</c:v>
                  </c:pt>
                  <c:pt idx="13">
                    <c:v>Phillipines</c:v>
                  </c:pt>
                  <c:pt idx="14">
                    <c:v>Germany</c:v>
                  </c:pt>
                  <c:pt idx="15">
                    <c:v>Finland</c:v>
                  </c:pt>
                  <c:pt idx="16">
                    <c:v>Australia</c:v>
                  </c:pt>
                  <c:pt idx="17">
                    <c:v>UAE</c:v>
                  </c:pt>
                  <c:pt idx="18">
                    <c:v>Norway</c:v>
                  </c:pt>
                  <c:pt idx="19">
                    <c:v>Sweden</c:v>
                  </c:pt>
                  <c:pt idx="20">
                    <c:v>USA</c:v>
                  </c:pt>
                  <c:pt idx="21">
                    <c:v>Qatar</c:v>
                  </c:pt>
                  <c:pt idx="22">
                    <c:v>Bahrain</c:v>
                  </c:pt>
                  <c:pt idx="23">
                    <c:v>Saudia Arabia</c:v>
                  </c:pt>
                  <c:pt idx="24">
                    <c:v>Egypt</c:v>
                  </c:pt>
                  <c:pt idx="25">
                    <c:v>Kuwait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839C-49ED-B11E-492E664A2EE9}"/>
            </c:ext>
          </c:extLst>
        </c:ser>
        <c:ser>
          <c:idx val="2"/>
          <c:order val="2"/>
          <c:tx>
            <c:v>Climate Concerns ('could be doing more')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0000FF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rgbClr val="0000FF"/>
                </a:solidFill>
              </a:ln>
              <a:effectLst/>
            </c:spPr>
            <c:trendlineType val="linear"/>
            <c:dispRSqr val="0"/>
            <c:dispEq val="0"/>
          </c:trendline>
          <c:xVal>
            <c:strRef>
              <c:f>Sheet1!$B$128:$B$153</c:f>
              <c:strCache>
                <c:ptCount val="26"/>
                <c:pt idx="0">
                  <c:v>Vietnam</c:v>
                </c:pt>
                <c:pt idx="1">
                  <c:v>Spain</c:v>
                </c:pt>
                <c:pt idx="2">
                  <c:v>Taiwan</c:v>
                </c:pt>
                <c:pt idx="3">
                  <c:v>Thailand</c:v>
                </c:pt>
                <c:pt idx="4">
                  <c:v>Italy</c:v>
                </c:pt>
                <c:pt idx="5">
                  <c:v>Hong Kong</c:v>
                </c:pt>
                <c:pt idx="6">
                  <c:v>Indonesia</c:v>
                </c:pt>
                <c:pt idx="7">
                  <c:v>Malaysia</c:v>
                </c:pt>
                <c:pt idx="8">
                  <c:v>India</c:v>
                </c:pt>
                <c:pt idx="9">
                  <c:v>Denmark</c:v>
                </c:pt>
                <c:pt idx="10">
                  <c:v>Singapore</c:v>
                </c:pt>
                <c:pt idx="11">
                  <c:v>Great Britain</c:v>
                </c:pt>
                <c:pt idx="12">
                  <c:v>France</c:v>
                </c:pt>
                <c:pt idx="13">
                  <c:v>Phillipines</c:v>
                </c:pt>
                <c:pt idx="14">
                  <c:v>Germany</c:v>
                </c:pt>
                <c:pt idx="15">
                  <c:v>Finland</c:v>
                </c:pt>
                <c:pt idx="16">
                  <c:v>Australia</c:v>
                </c:pt>
                <c:pt idx="17">
                  <c:v>UAE</c:v>
                </c:pt>
                <c:pt idx="18">
                  <c:v>Norway</c:v>
                </c:pt>
                <c:pt idx="19">
                  <c:v>Sweden</c:v>
                </c:pt>
                <c:pt idx="20">
                  <c:v>USA</c:v>
                </c:pt>
                <c:pt idx="21">
                  <c:v>Qatar</c:v>
                </c:pt>
                <c:pt idx="22">
                  <c:v>Bahrain</c:v>
                </c:pt>
                <c:pt idx="23">
                  <c:v>Saudia Arabia</c:v>
                </c:pt>
                <c:pt idx="24">
                  <c:v>Egypt</c:v>
                </c:pt>
                <c:pt idx="25">
                  <c:v>Kuwait</c:v>
                </c:pt>
              </c:strCache>
            </c:strRef>
          </c:xVal>
          <c:yVal>
            <c:numRef>
              <c:f>Sheet1!$E$128:$E$153</c:f>
              <c:numCache>
                <c:formatCode>General</c:formatCode>
                <c:ptCount val="26"/>
                <c:pt idx="0">
                  <c:v>94</c:v>
                </c:pt>
                <c:pt idx="1">
                  <c:v>83</c:v>
                </c:pt>
                <c:pt idx="2">
                  <c:v>82</c:v>
                </c:pt>
                <c:pt idx="3">
                  <c:v>81</c:v>
                </c:pt>
                <c:pt idx="4">
                  <c:v>81</c:v>
                </c:pt>
                <c:pt idx="5">
                  <c:v>78</c:v>
                </c:pt>
                <c:pt idx="6">
                  <c:v>77</c:v>
                </c:pt>
                <c:pt idx="7">
                  <c:v>74</c:v>
                </c:pt>
                <c:pt idx="8">
                  <c:v>70</c:v>
                </c:pt>
                <c:pt idx="9">
                  <c:v>67</c:v>
                </c:pt>
                <c:pt idx="10">
                  <c:v>65</c:v>
                </c:pt>
                <c:pt idx="11">
                  <c:v>65</c:v>
                </c:pt>
                <c:pt idx="12">
                  <c:v>63</c:v>
                </c:pt>
                <c:pt idx="13">
                  <c:v>62</c:v>
                </c:pt>
                <c:pt idx="14">
                  <c:v>61</c:v>
                </c:pt>
                <c:pt idx="15">
                  <c:v>60</c:v>
                </c:pt>
                <c:pt idx="16">
                  <c:v>59</c:v>
                </c:pt>
                <c:pt idx="17">
                  <c:v>58</c:v>
                </c:pt>
                <c:pt idx="18">
                  <c:v>58</c:v>
                </c:pt>
                <c:pt idx="19">
                  <c:v>57</c:v>
                </c:pt>
                <c:pt idx="20">
                  <c:v>56</c:v>
                </c:pt>
                <c:pt idx="21">
                  <c:v>51</c:v>
                </c:pt>
                <c:pt idx="22">
                  <c:v>51</c:v>
                </c:pt>
                <c:pt idx="23">
                  <c:v>47</c:v>
                </c:pt>
                <c:pt idx="24">
                  <c:v>44</c:v>
                </c:pt>
                <c:pt idx="25">
                  <c:v>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39C-49ED-B11E-492E664A2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2059400"/>
        <c:axId val="302061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  <a:round/>
                    </a:ln>
                    <a:effectLst/>
                  </c:spPr>
                </c:marker>
                <c:xVal>
                  <c:strRef>
                    <c:extLst>
                      <c:ext uri="{02D57815-91ED-43cb-92C2-25804820EDAC}">
                        <c15:formulaRef>
                          <c15:sqref>Sheet1!$B$128:$B$153</c15:sqref>
                        </c15:formulaRef>
                      </c:ext>
                    </c:extLst>
                    <c:strCache>
                      <c:ptCount val="26"/>
                      <c:pt idx="0">
                        <c:v>Vietnam</c:v>
                      </c:pt>
                      <c:pt idx="1">
                        <c:v>Spain</c:v>
                      </c:pt>
                      <c:pt idx="2">
                        <c:v>Taiwan</c:v>
                      </c:pt>
                      <c:pt idx="3">
                        <c:v>Thailand</c:v>
                      </c:pt>
                      <c:pt idx="4">
                        <c:v>Italy</c:v>
                      </c:pt>
                      <c:pt idx="5">
                        <c:v>Hong Kong</c:v>
                      </c:pt>
                      <c:pt idx="6">
                        <c:v>Indonesia</c:v>
                      </c:pt>
                      <c:pt idx="7">
                        <c:v>Malaysia</c:v>
                      </c:pt>
                      <c:pt idx="8">
                        <c:v>India</c:v>
                      </c:pt>
                      <c:pt idx="9">
                        <c:v>Denmark</c:v>
                      </c:pt>
                      <c:pt idx="10">
                        <c:v>Singapore</c:v>
                      </c:pt>
                      <c:pt idx="11">
                        <c:v>Great Britain</c:v>
                      </c:pt>
                      <c:pt idx="12">
                        <c:v>France</c:v>
                      </c:pt>
                      <c:pt idx="13">
                        <c:v>Phillipines</c:v>
                      </c:pt>
                      <c:pt idx="14">
                        <c:v>Germany</c:v>
                      </c:pt>
                      <c:pt idx="15">
                        <c:v>Finland</c:v>
                      </c:pt>
                      <c:pt idx="16">
                        <c:v>Australia</c:v>
                      </c:pt>
                      <c:pt idx="17">
                        <c:v>UAE</c:v>
                      </c:pt>
                      <c:pt idx="18">
                        <c:v>Norway</c:v>
                      </c:pt>
                      <c:pt idx="19">
                        <c:v>Sweden</c:v>
                      </c:pt>
                      <c:pt idx="20">
                        <c:v>USA</c:v>
                      </c:pt>
                      <c:pt idx="21">
                        <c:v>Qatar</c:v>
                      </c:pt>
                      <c:pt idx="22">
                        <c:v>Bahrain</c:v>
                      </c:pt>
                      <c:pt idx="23">
                        <c:v>Saudia Arabia</c:v>
                      </c:pt>
                      <c:pt idx="24">
                        <c:v>Egypt</c:v>
                      </c:pt>
                      <c:pt idx="25">
                        <c:v>Kuwait</c:v>
                      </c:pt>
                    </c:strCache>
                  </c:strRef>
                </c:xVal>
                <c:yVal>
                  <c:numRef>
                    <c:extLst>
                      <c:ext uri="{02D57815-91ED-43cb-92C2-25804820EDAC}">
                        <c15:formulaRef>
                          <c15:sqref>Sheet1!$C$128:$C$153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78</c:v>
                      </c:pt>
                      <c:pt idx="1">
                        <c:v>67</c:v>
                      </c:pt>
                      <c:pt idx="2">
                        <c:v>66</c:v>
                      </c:pt>
                      <c:pt idx="3">
                        <c:v>65</c:v>
                      </c:pt>
                      <c:pt idx="4">
                        <c:v>65</c:v>
                      </c:pt>
                      <c:pt idx="5">
                        <c:v>62</c:v>
                      </c:pt>
                      <c:pt idx="6">
                        <c:v>61</c:v>
                      </c:pt>
                      <c:pt idx="7">
                        <c:v>58</c:v>
                      </c:pt>
                      <c:pt idx="8">
                        <c:v>54</c:v>
                      </c:pt>
                      <c:pt idx="9">
                        <c:v>51</c:v>
                      </c:pt>
                      <c:pt idx="10">
                        <c:v>49</c:v>
                      </c:pt>
                      <c:pt idx="11">
                        <c:v>49</c:v>
                      </c:pt>
                      <c:pt idx="12">
                        <c:v>47</c:v>
                      </c:pt>
                      <c:pt idx="13">
                        <c:v>46</c:v>
                      </c:pt>
                      <c:pt idx="14">
                        <c:v>45</c:v>
                      </c:pt>
                      <c:pt idx="15">
                        <c:v>44</c:v>
                      </c:pt>
                      <c:pt idx="16">
                        <c:v>43</c:v>
                      </c:pt>
                      <c:pt idx="17">
                        <c:v>42</c:v>
                      </c:pt>
                      <c:pt idx="18">
                        <c:v>42</c:v>
                      </c:pt>
                      <c:pt idx="19">
                        <c:v>41</c:v>
                      </c:pt>
                      <c:pt idx="20">
                        <c:v>40</c:v>
                      </c:pt>
                      <c:pt idx="21">
                        <c:v>35</c:v>
                      </c:pt>
                      <c:pt idx="22">
                        <c:v>35</c:v>
                      </c:pt>
                      <c:pt idx="23">
                        <c:v>31</c:v>
                      </c:pt>
                      <c:pt idx="24">
                        <c:v>28</c:v>
                      </c:pt>
                      <c:pt idx="25">
                        <c:v>26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839C-49ED-B11E-492E664A2EE9}"/>
                  </c:ext>
                </c:extLst>
              </c15:ser>
            </c15:filteredScatterSeries>
          </c:ext>
        </c:extLst>
      </c:scatterChart>
      <c:valAx>
        <c:axId val="302059400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cap="all" baseline="0">
                    <a:effectLst/>
                  </a:rPr>
                  <a:t>Country Number, in Descending Order of climate concern ('Personally Could be doing more')</a:t>
                </a:r>
                <a:endParaRPr lang="en-GB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061040"/>
        <c:crosses val="autoZero"/>
        <c:crossBetween val="midCat"/>
      </c:valAx>
      <c:valAx>
        <c:axId val="30206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cap="all" baseline="0">
                    <a:effectLst/>
                  </a:rPr>
                  <a:t>%  Religiosity / climate concern </a:t>
                </a:r>
                <a:r>
                  <a:rPr lang="en-GB" sz="1200" b="1" i="0" cap="all" baseline="0">
                    <a:effectLst/>
                  </a:rPr>
                  <a:t>+ 16</a:t>
                </a:r>
                <a:endParaRPr lang="en-GB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0594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600" b="1" i="0" cap="all" baseline="0">
                <a:effectLst/>
              </a:rPr>
              <a:t>Culturally correlated CC Concerns - UN Power to Combat CC: 'Great Deal', versus personal Impacts: 'Great Deal'</a:t>
            </a:r>
            <a:endParaRPr lang="en-GB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Concern2, Personal impacts: GD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xVal>
            <c:strRef>
              <c:f>Sheet1!$B$190:$B$217</c:f>
              <c:strCache>
                <c:ptCount val="28"/>
                <c:pt idx="0">
                  <c:v>Vietnam</c:v>
                </c:pt>
                <c:pt idx="1">
                  <c:v>Qatar</c:v>
                </c:pt>
                <c:pt idx="2">
                  <c:v>Phillipines</c:v>
                </c:pt>
                <c:pt idx="3">
                  <c:v>Kuwait</c:v>
                </c:pt>
                <c:pt idx="4">
                  <c:v>India</c:v>
                </c:pt>
                <c:pt idx="5">
                  <c:v>Oman</c:v>
                </c:pt>
                <c:pt idx="6">
                  <c:v>Egypt</c:v>
                </c:pt>
                <c:pt idx="7">
                  <c:v>Bahrain</c:v>
                </c:pt>
                <c:pt idx="8">
                  <c:v>UAE</c:v>
                </c:pt>
                <c:pt idx="9">
                  <c:v>Taiwan</c:v>
                </c:pt>
                <c:pt idx="10">
                  <c:v>Italy</c:v>
                </c:pt>
                <c:pt idx="11">
                  <c:v>Indonesia</c:v>
                </c:pt>
                <c:pt idx="12">
                  <c:v>Malaysia</c:v>
                </c:pt>
                <c:pt idx="13">
                  <c:v>Saudia Arabia</c:v>
                </c:pt>
                <c:pt idx="14">
                  <c:v>Thailand</c:v>
                </c:pt>
                <c:pt idx="15">
                  <c:v>China</c:v>
                </c:pt>
                <c:pt idx="16">
                  <c:v>Spain</c:v>
                </c:pt>
                <c:pt idx="17">
                  <c:v>Singapore</c:v>
                </c:pt>
                <c:pt idx="18">
                  <c:v>Australia</c:v>
                </c:pt>
                <c:pt idx="19">
                  <c:v>Great Britain</c:v>
                </c:pt>
                <c:pt idx="20">
                  <c:v>France</c:v>
                </c:pt>
                <c:pt idx="21">
                  <c:v>Norway</c:v>
                </c:pt>
                <c:pt idx="22">
                  <c:v>Hong Kong</c:v>
                </c:pt>
                <c:pt idx="23">
                  <c:v>Finland</c:v>
                </c:pt>
                <c:pt idx="24">
                  <c:v>USA</c:v>
                </c:pt>
                <c:pt idx="25">
                  <c:v>Germany</c:v>
                </c:pt>
                <c:pt idx="26">
                  <c:v>Denmark</c:v>
                </c:pt>
                <c:pt idx="27">
                  <c:v>Sweden</c:v>
                </c:pt>
              </c:strCache>
            </c:strRef>
          </c:xVal>
          <c:yVal>
            <c:numRef>
              <c:f>Sheet1!$D$190:$D$217</c:f>
              <c:numCache>
                <c:formatCode>General</c:formatCode>
                <c:ptCount val="28"/>
                <c:pt idx="0">
                  <c:v>74</c:v>
                </c:pt>
                <c:pt idx="1">
                  <c:v>65</c:v>
                </c:pt>
                <c:pt idx="2">
                  <c:v>75</c:v>
                </c:pt>
                <c:pt idx="3">
                  <c:v>55</c:v>
                </c:pt>
                <c:pt idx="4">
                  <c:v>70</c:v>
                </c:pt>
                <c:pt idx="5">
                  <c:v>46</c:v>
                </c:pt>
                <c:pt idx="6">
                  <c:v>58</c:v>
                </c:pt>
                <c:pt idx="7">
                  <c:v>53</c:v>
                </c:pt>
                <c:pt idx="8">
                  <c:v>56</c:v>
                </c:pt>
                <c:pt idx="9">
                  <c:v>38</c:v>
                </c:pt>
                <c:pt idx="10">
                  <c:v>29</c:v>
                </c:pt>
                <c:pt idx="11">
                  <c:v>45</c:v>
                </c:pt>
                <c:pt idx="12">
                  <c:v>47</c:v>
                </c:pt>
                <c:pt idx="13">
                  <c:v>41</c:v>
                </c:pt>
                <c:pt idx="14">
                  <c:v>55</c:v>
                </c:pt>
                <c:pt idx="15">
                  <c:v>26</c:v>
                </c:pt>
                <c:pt idx="16">
                  <c:v>32</c:v>
                </c:pt>
                <c:pt idx="17">
                  <c:v>41</c:v>
                </c:pt>
                <c:pt idx="18">
                  <c:v>29</c:v>
                </c:pt>
                <c:pt idx="19">
                  <c:v>17</c:v>
                </c:pt>
                <c:pt idx="20">
                  <c:v>26</c:v>
                </c:pt>
                <c:pt idx="21">
                  <c:v>12</c:v>
                </c:pt>
                <c:pt idx="22">
                  <c:v>25</c:v>
                </c:pt>
                <c:pt idx="23">
                  <c:v>14</c:v>
                </c:pt>
                <c:pt idx="24">
                  <c:v>24</c:v>
                </c:pt>
                <c:pt idx="25">
                  <c:v>16</c:v>
                </c:pt>
                <c:pt idx="26">
                  <c:v>10</c:v>
                </c:pt>
                <c:pt idx="27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C5-4222-8EAF-33389AFF231F}"/>
            </c:ext>
          </c:extLst>
        </c:ser>
        <c:ser>
          <c:idx val="2"/>
          <c:order val="2"/>
          <c:tx>
            <c:v>Concern 1, UN to power to combat: GD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0000FF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rgbClr val="0000FF"/>
                </a:solidFill>
              </a:ln>
              <a:effectLst/>
            </c:spPr>
            <c:trendlineType val="linear"/>
            <c:dispRSqr val="0"/>
            <c:dispEq val="0"/>
          </c:trendline>
          <c:xVal>
            <c:strRef>
              <c:f>Sheet1!$B$190:$B$217</c:f>
              <c:strCache>
                <c:ptCount val="28"/>
                <c:pt idx="0">
                  <c:v>Vietnam</c:v>
                </c:pt>
                <c:pt idx="1">
                  <c:v>Qatar</c:v>
                </c:pt>
                <c:pt idx="2">
                  <c:v>Phillipines</c:v>
                </c:pt>
                <c:pt idx="3">
                  <c:v>Kuwait</c:v>
                </c:pt>
                <c:pt idx="4">
                  <c:v>India</c:v>
                </c:pt>
                <c:pt idx="5">
                  <c:v>Oman</c:v>
                </c:pt>
                <c:pt idx="6">
                  <c:v>Egypt</c:v>
                </c:pt>
                <c:pt idx="7">
                  <c:v>Bahrain</c:v>
                </c:pt>
                <c:pt idx="8">
                  <c:v>UAE</c:v>
                </c:pt>
                <c:pt idx="9">
                  <c:v>Taiwan</c:v>
                </c:pt>
                <c:pt idx="10">
                  <c:v>Italy</c:v>
                </c:pt>
                <c:pt idx="11">
                  <c:v>Indonesia</c:v>
                </c:pt>
                <c:pt idx="12">
                  <c:v>Malaysia</c:v>
                </c:pt>
                <c:pt idx="13">
                  <c:v>Saudia Arabia</c:v>
                </c:pt>
                <c:pt idx="14">
                  <c:v>Thailand</c:v>
                </c:pt>
                <c:pt idx="15">
                  <c:v>China</c:v>
                </c:pt>
                <c:pt idx="16">
                  <c:v>Spain</c:v>
                </c:pt>
                <c:pt idx="17">
                  <c:v>Singapore</c:v>
                </c:pt>
                <c:pt idx="18">
                  <c:v>Australia</c:v>
                </c:pt>
                <c:pt idx="19">
                  <c:v>Great Britain</c:v>
                </c:pt>
                <c:pt idx="20">
                  <c:v>France</c:v>
                </c:pt>
                <c:pt idx="21">
                  <c:v>Norway</c:v>
                </c:pt>
                <c:pt idx="22">
                  <c:v>Hong Kong</c:v>
                </c:pt>
                <c:pt idx="23">
                  <c:v>Finland</c:v>
                </c:pt>
                <c:pt idx="24">
                  <c:v>USA</c:v>
                </c:pt>
                <c:pt idx="25">
                  <c:v>Germany</c:v>
                </c:pt>
                <c:pt idx="26">
                  <c:v>Denmark</c:v>
                </c:pt>
                <c:pt idx="27">
                  <c:v>Sweden</c:v>
                </c:pt>
              </c:strCache>
            </c:strRef>
          </c:xVal>
          <c:yVal>
            <c:numRef>
              <c:f>Sheet1!$E$190:$E$217</c:f>
              <c:numCache>
                <c:formatCode>General</c:formatCode>
                <c:ptCount val="28"/>
                <c:pt idx="0">
                  <c:v>62.5</c:v>
                </c:pt>
                <c:pt idx="1">
                  <c:v>61.5</c:v>
                </c:pt>
                <c:pt idx="2">
                  <c:v>58.5</c:v>
                </c:pt>
                <c:pt idx="3">
                  <c:v>56.5</c:v>
                </c:pt>
                <c:pt idx="4">
                  <c:v>52.5</c:v>
                </c:pt>
                <c:pt idx="5">
                  <c:v>52.5</c:v>
                </c:pt>
                <c:pt idx="6">
                  <c:v>50.5</c:v>
                </c:pt>
                <c:pt idx="7">
                  <c:v>47.5</c:v>
                </c:pt>
                <c:pt idx="8">
                  <c:v>45.5</c:v>
                </c:pt>
                <c:pt idx="9">
                  <c:v>44.5</c:v>
                </c:pt>
                <c:pt idx="10">
                  <c:v>43.5</c:v>
                </c:pt>
                <c:pt idx="11">
                  <c:v>41.5</c:v>
                </c:pt>
                <c:pt idx="12">
                  <c:v>41.5</c:v>
                </c:pt>
                <c:pt idx="13">
                  <c:v>40.5</c:v>
                </c:pt>
                <c:pt idx="14">
                  <c:v>38.5</c:v>
                </c:pt>
                <c:pt idx="15">
                  <c:v>37.5</c:v>
                </c:pt>
                <c:pt idx="16">
                  <c:v>37.5</c:v>
                </c:pt>
                <c:pt idx="17">
                  <c:v>35.5</c:v>
                </c:pt>
                <c:pt idx="18">
                  <c:v>30.5</c:v>
                </c:pt>
                <c:pt idx="19">
                  <c:v>26.5</c:v>
                </c:pt>
                <c:pt idx="20">
                  <c:v>25.5</c:v>
                </c:pt>
                <c:pt idx="21">
                  <c:v>25.5</c:v>
                </c:pt>
                <c:pt idx="22">
                  <c:v>23.5</c:v>
                </c:pt>
                <c:pt idx="23">
                  <c:v>23.5</c:v>
                </c:pt>
                <c:pt idx="24">
                  <c:v>21.5</c:v>
                </c:pt>
                <c:pt idx="25">
                  <c:v>21.5</c:v>
                </c:pt>
                <c:pt idx="26">
                  <c:v>21.5</c:v>
                </c:pt>
                <c:pt idx="27">
                  <c:v>17.5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0C5-4222-8EAF-33389AFF2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4527040"/>
        <c:axId val="56452572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  <a:round/>
                    </a:ln>
                    <a:effectLst/>
                  </c:spPr>
                </c:marker>
                <c:xVal>
                  <c:strRef>
                    <c:extLst>
                      <c:ext uri="{02D57815-91ED-43cb-92C2-25804820EDAC}">
                        <c15:formulaRef>
                          <c15:sqref>Sheet1!$B$190:$B$217</c15:sqref>
                        </c15:formulaRef>
                      </c:ext>
                    </c:extLst>
                    <c:strCache>
                      <c:ptCount val="28"/>
                      <c:pt idx="0">
                        <c:v>Vietnam</c:v>
                      </c:pt>
                      <c:pt idx="1">
                        <c:v>Qatar</c:v>
                      </c:pt>
                      <c:pt idx="2">
                        <c:v>Phillipines</c:v>
                      </c:pt>
                      <c:pt idx="3">
                        <c:v>Kuwait</c:v>
                      </c:pt>
                      <c:pt idx="4">
                        <c:v>India</c:v>
                      </c:pt>
                      <c:pt idx="5">
                        <c:v>Oman</c:v>
                      </c:pt>
                      <c:pt idx="6">
                        <c:v>Egypt</c:v>
                      </c:pt>
                      <c:pt idx="7">
                        <c:v>Bahrain</c:v>
                      </c:pt>
                      <c:pt idx="8">
                        <c:v>UAE</c:v>
                      </c:pt>
                      <c:pt idx="9">
                        <c:v>Taiwan</c:v>
                      </c:pt>
                      <c:pt idx="10">
                        <c:v>Italy</c:v>
                      </c:pt>
                      <c:pt idx="11">
                        <c:v>Indonesia</c:v>
                      </c:pt>
                      <c:pt idx="12">
                        <c:v>Malaysia</c:v>
                      </c:pt>
                      <c:pt idx="13">
                        <c:v>Saudia Arabia</c:v>
                      </c:pt>
                      <c:pt idx="14">
                        <c:v>Thailand</c:v>
                      </c:pt>
                      <c:pt idx="15">
                        <c:v>China</c:v>
                      </c:pt>
                      <c:pt idx="16">
                        <c:v>Spain</c:v>
                      </c:pt>
                      <c:pt idx="17">
                        <c:v>Singapore</c:v>
                      </c:pt>
                      <c:pt idx="18">
                        <c:v>Australia</c:v>
                      </c:pt>
                      <c:pt idx="19">
                        <c:v>Great Britain</c:v>
                      </c:pt>
                      <c:pt idx="20">
                        <c:v>France</c:v>
                      </c:pt>
                      <c:pt idx="21">
                        <c:v>Norway</c:v>
                      </c:pt>
                      <c:pt idx="22">
                        <c:v>Hong Kong</c:v>
                      </c:pt>
                      <c:pt idx="23">
                        <c:v>Finland</c:v>
                      </c:pt>
                      <c:pt idx="24">
                        <c:v>USA</c:v>
                      </c:pt>
                      <c:pt idx="25">
                        <c:v>Germany</c:v>
                      </c:pt>
                      <c:pt idx="26">
                        <c:v>Denmark</c:v>
                      </c:pt>
                      <c:pt idx="27">
                        <c:v>Sweden</c:v>
                      </c:pt>
                    </c:strCache>
                  </c:strRef>
                </c:xVal>
                <c:yVal>
                  <c:numRef>
                    <c:extLst>
                      <c:ext uri="{02D57815-91ED-43cb-92C2-25804820EDAC}">
                        <c15:formulaRef>
                          <c15:sqref>Sheet1!$C$190:$C$217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68</c:v>
                      </c:pt>
                      <c:pt idx="1">
                        <c:v>67</c:v>
                      </c:pt>
                      <c:pt idx="2">
                        <c:v>64</c:v>
                      </c:pt>
                      <c:pt idx="3">
                        <c:v>62</c:v>
                      </c:pt>
                      <c:pt idx="4">
                        <c:v>58</c:v>
                      </c:pt>
                      <c:pt idx="5">
                        <c:v>58</c:v>
                      </c:pt>
                      <c:pt idx="6">
                        <c:v>56</c:v>
                      </c:pt>
                      <c:pt idx="7">
                        <c:v>53</c:v>
                      </c:pt>
                      <c:pt idx="8">
                        <c:v>51</c:v>
                      </c:pt>
                      <c:pt idx="9">
                        <c:v>50</c:v>
                      </c:pt>
                      <c:pt idx="10">
                        <c:v>49</c:v>
                      </c:pt>
                      <c:pt idx="11">
                        <c:v>47</c:v>
                      </c:pt>
                      <c:pt idx="12">
                        <c:v>47</c:v>
                      </c:pt>
                      <c:pt idx="13">
                        <c:v>46</c:v>
                      </c:pt>
                      <c:pt idx="14">
                        <c:v>44</c:v>
                      </c:pt>
                      <c:pt idx="15">
                        <c:v>43</c:v>
                      </c:pt>
                      <c:pt idx="16">
                        <c:v>43</c:v>
                      </c:pt>
                      <c:pt idx="17">
                        <c:v>41</c:v>
                      </c:pt>
                      <c:pt idx="18">
                        <c:v>36</c:v>
                      </c:pt>
                      <c:pt idx="19">
                        <c:v>32</c:v>
                      </c:pt>
                      <c:pt idx="20">
                        <c:v>31</c:v>
                      </c:pt>
                      <c:pt idx="21">
                        <c:v>31</c:v>
                      </c:pt>
                      <c:pt idx="22">
                        <c:v>29</c:v>
                      </c:pt>
                      <c:pt idx="23">
                        <c:v>29</c:v>
                      </c:pt>
                      <c:pt idx="24">
                        <c:v>27</c:v>
                      </c:pt>
                      <c:pt idx="25">
                        <c:v>27</c:v>
                      </c:pt>
                      <c:pt idx="26">
                        <c:v>27</c:v>
                      </c:pt>
                      <c:pt idx="27">
                        <c:v>23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30C5-4222-8EAF-33389AFF231F}"/>
                  </c:ext>
                </c:extLst>
              </c15:ser>
            </c15:filteredScatterSeries>
          </c:ext>
        </c:extLst>
      </c:scatterChart>
      <c:valAx>
        <c:axId val="5645270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cap="all" baseline="0">
                    <a:effectLst/>
                  </a:rPr>
                  <a:t>Country Number, in Descending Order of </a:t>
                </a:r>
                <a:r>
                  <a:rPr lang="en-GB" sz="1200" b="1" i="0" cap="all" baseline="0">
                    <a:effectLst/>
                  </a:rPr>
                  <a:t>climate concern 1 </a:t>
                </a:r>
                <a:r>
                  <a:rPr lang="en-GB" sz="1200" b="0" i="0" cap="all" baseline="0">
                    <a:effectLst/>
                  </a:rPr>
                  <a:t>(UN power to combat: GD)</a:t>
                </a:r>
                <a:endParaRPr lang="en-GB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525728"/>
        <c:crosses val="autoZero"/>
        <c:crossBetween val="midCat"/>
      </c:valAx>
      <c:valAx>
        <c:axId val="564525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u="none" strike="noStrike" cap="all" baseline="0">
                    <a:effectLst/>
                  </a:rPr>
                  <a:t>% Climate Concern 2 / (</a:t>
                </a:r>
                <a:r>
                  <a:rPr lang="en-GB" sz="1200" b="1" i="0" u="none" strike="noStrike" cap="all" baseline="0">
                    <a:effectLst/>
                  </a:rPr>
                  <a:t>climate concern 1) -5.5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45270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600" b="1" i="0" cap="all" baseline="0">
                <a:effectLst/>
              </a:rPr>
              <a:t>Culturally Uncorrelated CC Concerns - UN Power to Combat CC: 'Great Deal', versus 'personally could be doing more'</a:t>
            </a:r>
            <a:endParaRPr lang="en-GB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Concern 2, 'could be doing more'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xVal>
            <c:strRef>
              <c:f>Sheet1!$B$223:$B$250</c:f>
              <c:strCache>
                <c:ptCount val="28"/>
                <c:pt idx="0">
                  <c:v>Vietnam</c:v>
                </c:pt>
                <c:pt idx="1">
                  <c:v>Qatar</c:v>
                </c:pt>
                <c:pt idx="2">
                  <c:v>Phillipines</c:v>
                </c:pt>
                <c:pt idx="3">
                  <c:v>Kuwait</c:v>
                </c:pt>
                <c:pt idx="4">
                  <c:v>Oman</c:v>
                </c:pt>
                <c:pt idx="5">
                  <c:v>India</c:v>
                </c:pt>
                <c:pt idx="6">
                  <c:v>Egypt</c:v>
                </c:pt>
                <c:pt idx="7">
                  <c:v>Bahrain</c:v>
                </c:pt>
                <c:pt idx="8">
                  <c:v>UAE</c:v>
                </c:pt>
                <c:pt idx="9">
                  <c:v>Taiwan</c:v>
                </c:pt>
                <c:pt idx="10">
                  <c:v>Italy</c:v>
                </c:pt>
                <c:pt idx="11">
                  <c:v>Indonesia</c:v>
                </c:pt>
                <c:pt idx="12">
                  <c:v>Malaysia</c:v>
                </c:pt>
                <c:pt idx="13">
                  <c:v>Saudia Arabia</c:v>
                </c:pt>
                <c:pt idx="14">
                  <c:v>Thailand</c:v>
                </c:pt>
                <c:pt idx="15">
                  <c:v>China</c:v>
                </c:pt>
                <c:pt idx="16">
                  <c:v>Spain</c:v>
                </c:pt>
                <c:pt idx="17">
                  <c:v>Singapore</c:v>
                </c:pt>
                <c:pt idx="18">
                  <c:v>Australia</c:v>
                </c:pt>
                <c:pt idx="19">
                  <c:v>Great Britain</c:v>
                </c:pt>
                <c:pt idx="20">
                  <c:v>France</c:v>
                </c:pt>
                <c:pt idx="21">
                  <c:v>Norway</c:v>
                </c:pt>
                <c:pt idx="22">
                  <c:v>Finland</c:v>
                </c:pt>
                <c:pt idx="23">
                  <c:v>Hong Kong</c:v>
                </c:pt>
                <c:pt idx="24">
                  <c:v>USA</c:v>
                </c:pt>
                <c:pt idx="25">
                  <c:v>Germany</c:v>
                </c:pt>
                <c:pt idx="26">
                  <c:v>Denmark</c:v>
                </c:pt>
                <c:pt idx="27">
                  <c:v>Sweden</c:v>
                </c:pt>
              </c:strCache>
            </c:strRef>
          </c:xVal>
          <c:yVal>
            <c:numRef>
              <c:f>Sheet1!$D$223:$D$250</c:f>
              <c:numCache>
                <c:formatCode>General</c:formatCode>
                <c:ptCount val="28"/>
                <c:pt idx="0">
                  <c:v>78</c:v>
                </c:pt>
                <c:pt idx="1">
                  <c:v>35</c:v>
                </c:pt>
                <c:pt idx="2">
                  <c:v>46</c:v>
                </c:pt>
                <c:pt idx="3">
                  <c:v>26</c:v>
                </c:pt>
                <c:pt idx="4">
                  <c:v>34</c:v>
                </c:pt>
                <c:pt idx="5">
                  <c:v>54</c:v>
                </c:pt>
                <c:pt idx="6">
                  <c:v>28</c:v>
                </c:pt>
                <c:pt idx="7">
                  <c:v>35</c:v>
                </c:pt>
                <c:pt idx="8">
                  <c:v>42</c:v>
                </c:pt>
                <c:pt idx="9">
                  <c:v>66</c:v>
                </c:pt>
                <c:pt idx="10">
                  <c:v>65</c:v>
                </c:pt>
                <c:pt idx="11">
                  <c:v>61</c:v>
                </c:pt>
                <c:pt idx="12">
                  <c:v>58</c:v>
                </c:pt>
                <c:pt idx="13">
                  <c:v>31</c:v>
                </c:pt>
                <c:pt idx="14">
                  <c:v>65</c:v>
                </c:pt>
                <c:pt idx="15">
                  <c:v>56</c:v>
                </c:pt>
                <c:pt idx="16">
                  <c:v>67</c:v>
                </c:pt>
                <c:pt idx="17">
                  <c:v>49</c:v>
                </c:pt>
                <c:pt idx="18">
                  <c:v>43</c:v>
                </c:pt>
                <c:pt idx="19">
                  <c:v>49</c:v>
                </c:pt>
                <c:pt idx="20">
                  <c:v>47</c:v>
                </c:pt>
                <c:pt idx="21">
                  <c:v>42</c:v>
                </c:pt>
                <c:pt idx="22">
                  <c:v>44</c:v>
                </c:pt>
                <c:pt idx="23">
                  <c:v>62</c:v>
                </c:pt>
                <c:pt idx="24">
                  <c:v>40</c:v>
                </c:pt>
                <c:pt idx="25">
                  <c:v>45</c:v>
                </c:pt>
                <c:pt idx="26">
                  <c:v>51</c:v>
                </c:pt>
                <c:pt idx="27">
                  <c:v>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0B-4D2A-849C-E8354D86D544}"/>
            </c:ext>
          </c:extLst>
        </c:ser>
        <c:ser>
          <c:idx val="2"/>
          <c:order val="2"/>
          <c:tx>
            <c:v>Concern 1, UN power to combat: GD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0000FF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rgbClr val="0000FF"/>
                </a:solidFill>
              </a:ln>
              <a:effectLst/>
            </c:spPr>
            <c:trendlineType val="linear"/>
            <c:dispRSqr val="0"/>
            <c:dispEq val="0"/>
          </c:trendline>
          <c:xVal>
            <c:strRef>
              <c:f>Sheet1!$B$223:$B$250</c:f>
              <c:strCache>
                <c:ptCount val="28"/>
                <c:pt idx="0">
                  <c:v>Vietnam</c:v>
                </c:pt>
                <c:pt idx="1">
                  <c:v>Qatar</c:v>
                </c:pt>
                <c:pt idx="2">
                  <c:v>Phillipines</c:v>
                </c:pt>
                <c:pt idx="3">
                  <c:v>Kuwait</c:v>
                </c:pt>
                <c:pt idx="4">
                  <c:v>Oman</c:v>
                </c:pt>
                <c:pt idx="5">
                  <c:v>India</c:v>
                </c:pt>
                <c:pt idx="6">
                  <c:v>Egypt</c:v>
                </c:pt>
                <c:pt idx="7">
                  <c:v>Bahrain</c:v>
                </c:pt>
                <c:pt idx="8">
                  <c:v>UAE</c:v>
                </c:pt>
                <c:pt idx="9">
                  <c:v>Taiwan</c:v>
                </c:pt>
                <c:pt idx="10">
                  <c:v>Italy</c:v>
                </c:pt>
                <c:pt idx="11">
                  <c:v>Indonesia</c:v>
                </c:pt>
                <c:pt idx="12">
                  <c:v>Malaysia</c:v>
                </c:pt>
                <c:pt idx="13">
                  <c:v>Saudia Arabia</c:v>
                </c:pt>
                <c:pt idx="14">
                  <c:v>Thailand</c:v>
                </c:pt>
                <c:pt idx="15">
                  <c:v>China</c:v>
                </c:pt>
                <c:pt idx="16">
                  <c:v>Spain</c:v>
                </c:pt>
                <c:pt idx="17">
                  <c:v>Singapore</c:v>
                </c:pt>
                <c:pt idx="18">
                  <c:v>Australia</c:v>
                </c:pt>
                <c:pt idx="19">
                  <c:v>Great Britain</c:v>
                </c:pt>
                <c:pt idx="20">
                  <c:v>France</c:v>
                </c:pt>
                <c:pt idx="21">
                  <c:v>Norway</c:v>
                </c:pt>
                <c:pt idx="22">
                  <c:v>Finland</c:v>
                </c:pt>
                <c:pt idx="23">
                  <c:v>Hong Kong</c:v>
                </c:pt>
                <c:pt idx="24">
                  <c:v>USA</c:v>
                </c:pt>
                <c:pt idx="25">
                  <c:v>Germany</c:v>
                </c:pt>
                <c:pt idx="26">
                  <c:v>Denmark</c:v>
                </c:pt>
                <c:pt idx="27">
                  <c:v>Sweden</c:v>
                </c:pt>
              </c:strCache>
            </c:strRef>
          </c:xVal>
          <c:yVal>
            <c:numRef>
              <c:f>Sheet1!$E$223:$E$250</c:f>
              <c:numCache>
                <c:formatCode>General</c:formatCode>
                <c:ptCount val="28"/>
                <c:pt idx="0">
                  <c:v>72</c:v>
                </c:pt>
                <c:pt idx="1">
                  <c:v>71</c:v>
                </c:pt>
                <c:pt idx="2">
                  <c:v>68</c:v>
                </c:pt>
                <c:pt idx="3">
                  <c:v>66</c:v>
                </c:pt>
                <c:pt idx="4">
                  <c:v>62</c:v>
                </c:pt>
                <c:pt idx="5">
                  <c:v>62</c:v>
                </c:pt>
                <c:pt idx="6">
                  <c:v>60</c:v>
                </c:pt>
                <c:pt idx="7">
                  <c:v>57</c:v>
                </c:pt>
                <c:pt idx="8">
                  <c:v>55</c:v>
                </c:pt>
                <c:pt idx="9">
                  <c:v>54</c:v>
                </c:pt>
                <c:pt idx="10">
                  <c:v>53</c:v>
                </c:pt>
                <c:pt idx="11">
                  <c:v>51</c:v>
                </c:pt>
                <c:pt idx="12">
                  <c:v>51</c:v>
                </c:pt>
                <c:pt idx="13">
                  <c:v>50</c:v>
                </c:pt>
                <c:pt idx="14">
                  <c:v>48</c:v>
                </c:pt>
                <c:pt idx="15">
                  <c:v>47</c:v>
                </c:pt>
                <c:pt idx="16">
                  <c:v>47</c:v>
                </c:pt>
                <c:pt idx="17">
                  <c:v>45</c:v>
                </c:pt>
                <c:pt idx="18">
                  <c:v>40</c:v>
                </c:pt>
                <c:pt idx="19">
                  <c:v>36</c:v>
                </c:pt>
                <c:pt idx="20">
                  <c:v>35</c:v>
                </c:pt>
                <c:pt idx="21">
                  <c:v>35</c:v>
                </c:pt>
                <c:pt idx="22">
                  <c:v>33</c:v>
                </c:pt>
                <c:pt idx="23">
                  <c:v>33</c:v>
                </c:pt>
                <c:pt idx="24">
                  <c:v>31</c:v>
                </c:pt>
                <c:pt idx="25">
                  <c:v>31</c:v>
                </c:pt>
                <c:pt idx="26">
                  <c:v>31</c:v>
                </c:pt>
                <c:pt idx="27">
                  <c:v>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40B-4D2A-849C-E8354D86D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9829744"/>
        <c:axId val="5998402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  <a:round/>
                    </a:ln>
                    <a:effectLst/>
                  </c:spPr>
                </c:marker>
                <c:xVal>
                  <c:strRef>
                    <c:extLst>
                      <c:ext uri="{02D57815-91ED-43cb-92C2-25804820EDAC}">
                        <c15:formulaRef>
                          <c15:sqref>Sheet1!$B$223:$B$250</c15:sqref>
                        </c15:formulaRef>
                      </c:ext>
                    </c:extLst>
                    <c:strCache>
                      <c:ptCount val="28"/>
                      <c:pt idx="0">
                        <c:v>Vietnam</c:v>
                      </c:pt>
                      <c:pt idx="1">
                        <c:v>Qatar</c:v>
                      </c:pt>
                      <c:pt idx="2">
                        <c:v>Phillipines</c:v>
                      </c:pt>
                      <c:pt idx="3">
                        <c:v>Kuwait</c:v>
                      </c:pt>
                      <c:pt idx="4">
                        <c:v>Oman</c:v>
                      </c:pt>
                      <c:pt idx="5">
                        <c:v>India</c:v>
                      </c:pt>
                      <c:pt idx="6">
                        <c:v>Egypt</c:v>
                      </c:pt>
                      <c:pt idx="7">
                        <c:v>Bahrain</c:v>
                      </c:pt>
                      <c:pt idx="8">
                        <c:v>UAE</c:v>
                      </c:pt>
                      <c:pt idx="9">
                        <c:v>Taiwan</c:v>
                      </c:pt>
                      <c:pt idx="10">
                        <c:v>Italy</c:v>
                      </c:pt>
                      <c:pt idx="11">
                        <c:v>Indonesia</c:v>
                      </c:pt>
                      <c:pt idx="12">
                        <c:v>Malaysia</c:v>
                      </c:pt>
                      <c:pt idx="13">
                        <c:v>Saudia Arabia</c:v>
                      </c:pt>
                      <c:pt idx="14">
                        <c:v>Thailand</c:v>
                      </c:pt>
                      <c:pt idx="15">
                        <c:v>China</c:v>
                      </c:pt>
                      <c:pt idx="16">
                        <c:v>Spain</c:v>
                      </c:pt>
                      <c:pt idx="17">
                        <c:v>Singapore</c:v>
                      </c:pt>
                      <c:pt idx="18">
                        <c:v>Australia</c:v>
                      </c:pt>
                      <c:pt idx="19">
                        <c:v>Great Britain</c:v>
                      </c:pt>
                      <c:pt idx="20">
                        <c:v>France</c:v>
                      </c:pt>
                      <c:pt idx="21">
                        <c:v>Norway</c:v>
                      </c:pt>
                      <c:pt idx="22">
                        <c:v>Finland</c:v>
                      </c:pt>
                      <c:pt idx="23">
                        <c:v>Hong Kong</c:v>
                      </c:pt>
                      <c:pt idx="24">
                        <c:v>USA</c:v>
                      </c:pt>
                      <c:pt idx="25">
                        <c:v>Germany</c:v>
                      </c:pt>
                      <c:pt idx="26">
                        <c:v>Denmark</c:v>
                      </c:pt>
                      <c:pt idx="27">
                        <c:v>Sweden</c:v>
                      </c:pt>
                    </c:strCache>
                  </c:strRef>
                </c:xVal>
                <c:yVal>
                  <c:numRef>
                    <c:extLst>
                      <c:ext uri="{02D57815-91ED-43cb-92C2-25804820EDAC}">
                        <c15:formulaRef>
                          <c15:sqref>Sheet1!$C$223:$C$250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68</c:v>
                      </c:pt>
                      <c:pt idx="1">
                        <c:v>67</c:v>
                      </c:pt>
                      <c:pt idx="2">
                        <c:v>64</c:v>
                      </c:pt>
                      <c:pt idx="3">
                        <c:v>62</c:v>
                      </c:pt>
                      <c:pt idx="4">
                        <c:v>58</c:v>
                      </c:pt>
                      <c:pt idx="5">
                        <c:v>58</c:v>
                      </c:pt>
                      <c:pt idx="6">
                        <c:v>56</c:v>
                      </c:pt>
                      <c:pt idx="7">
                        <c:v>53</c:v>
                      </c:pt>
                      <c:pt idx="8">
                        <c:v>51</c:v>
                      </c:pt>
                      <c:pt idx="9">
                        <c:v>50</c:v>
                      </c:pt>
                      <c:pt idx="10">
                        <c:v>49</c:v>
                      </c:pt>
                      <c:pt idx="11">
                        <c:v>47</c:v>
                      </c:pt>
                      <c:pt idx="12">
                        <c:v>47</c:v>
                      </c:pt>
                      <c:pt idx="13">
                        <c:v>46</c:v>
                      </c:pt>
                      <c:pt idx="14">
                        <c:v>44</c:v>
                      </c:pt>
                      <c:pt idx="15">
                        <c:v>43</c:v>
                      </c:pt>
                      <c:pt idx="16">
                        <c:v>43</c:v>
                      </c:pt>
                      <c:pt idx="17">
                        <c:v>41</c:v>
                      </c:pt>
                      <c:pt idx="18">
                        <c:v>36</c:v>
                      </c:pt>
                      <c:pt idx="19">
                        <c:v>32</c:v>
                      </c:pt>
                      <c:pt idx="20">
                        <c:v>31</c:v>
                      </c:pt>
                      <c:pt idx="21">
                        <c:v>31</c:v>
                      </c:pt>
                      <c:pt idx="22">
                        <c:v>29</c:v>
                      </c:pt>
                      <c:pt idx="23">
                        <c:v>29</c:v>
                      </c:pt>
                      <c:pt idx="24">
                        <c:v>27</c:v>
                      </c:pt>
                      <c:pt idx="25">
                        <c:v>27</c:v>
                      </c:pt>
                      <c:pt idx="26">
                        <c:v>27</c:v>
                      </c:pt>
                      <c:pt idx="27">
                        <c:v>23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F40B-4D2A-849C-E8354D86D544}"/>
                  </c:ext>
                </c:extLst>
              </c15:ser>
            </c15:filteredScatterSeries>
          </c:ext>
        </c:extLst>
      </c:scatterChart>
      <c:valAx>
        <c:axId val="59982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u="none" strike="noStrike" cap="all" baseline="0">
                    <a:effectLst/>
                  </a:rPr>
                  <a:t>Country Number, in Descending Order of </a:t>
                </a:r>
                <a:r>
                  <a:rPr lang="en-GB" sz="1200" b="1" i="0" u="none" strike="noStrike" cap="all" baseline="0">
                    <a:effectLst/>
                  </a:rPr>
                  <a:t>climate concern 1 </a:t>
                </a:r>
                <a:r>
                  <a:rPr lang="en-GB" sz="1200" b="0" i="0" u="none" strike="noStrike" cap="all" baseline="0">
                    <a:effectLst/>
                  </a:rPr>
                  <a:t>(UN power to combat: GD)</a:t>
                </a:r>
                <a:endParaRPr lang="en-GB" sz="1200"/>
              </a:p>
            </c:rich>
          </c:tx>
          <c:layout>
            <c:manualLayout>
              <c:xMode val="edge"/>
              <c:yMode val="edge"/>
              <c:x val="0.16398739220097489"/>
              <c:y val="0.8863249524226907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840240"/>
        <c:crosses val="autoZero"/>
        <c:crossBetween val="midCat"/>
      </c:valAx>
      <c:valAx>
        <c:axId val="59984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u="none" strike="noStrike" cap="all" baseline="0">
                    <a:effectLst/>
                  </a:rPr>
                  <a:t>%  Climate Concern 2 / (</a:t>
                </a:r>
                <a:r>
                  <a:rPr lang="en-GB" sz="1200" b="1" i="0" u="none" strike="noStrike" cap="all" baseline="0">
                    <a:effectLst/>
                  </a:rPr>
                  <a:t>climate concern 1) +4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98297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400" b="1" i="0" cap="all" baseline="0">
                <a:effectLst/>
              </a:rPr>
              <a:t>Culturally Uncorrelated CC Concerns - </a:t>
            </a:r>
            <a:r>
              <a:rPr lang="en-GB" sz="1400" b="1" i="0" u="none" strike="noStrike" cap="all" normalizeH="0" baseline="0">
                <a:effectLst/>
              </a:rPr>
              <a:t>The 5 most Negative CO2 impact Countries: 'India'</a:t>
            </a:r>
            <a:r>
              <a:rPr lang="en-GB" sz="1400" b="1" i="0" cap="all" baseline="0">
                <a:effectLst/>
              </a:rPr>
              <a:t>, versus 'personally could be doing more'</a:t>
            </a:r>
            <a:endParaRPr lang="en-GB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Concern 2, 'could be doing more'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xVal>
            <c:strRef>
              <c:f>Sheet1!$B$256:$B$283</c:f>
              <c:strCache>
                <c:ptCount val="28"/>
                <c:pt idx="0">
                  <c:v>India</c:v>
                </c:pt>
                <c:pt idx="1">
                  <c:v>Finland</c:v>
                </c:pt>
                <c:pt idx="2">
                  <c:v>Denmark</c:v>
                </c:pt>
                <c:pt idx="3">
                  <c:v>Australia</c:v>
                </c:pt>
                <c:pt idx="4">
                  <c:v>Qatar</c:v>
                </c:pt>
                <c:pt idx="5">
                  <c:v>Norway</c:v>
                </c:pt>
                <c:pt idx="6">
                  <c:v>Great Britain</c:v>
                </c:pt>
                <c:pt idx="7">
                  <c:v>Oman</c:v>
                </c:pt>
                <c:pt idx="8">
                  <c:v>Bahrain</c:v>
                </c:pt>
                <c:pt idx="9">
                  <c:v>Sweden</c:v>
                </c:pt>
                <c:pt idx="10">
                  <c:v>UAE</c:v>
                </c:pt>
                <c:pt idx="11">
                  <c:v>Singapore</c:v>
                </c:pt>
                <c:pt idx="12">
                  <c:v>Vietnam</c:v>
                </c:pt>
                <c:pt idx="13">
                  <c:v>France</c:v>
                </c:pt>
                <c:pt idx="14">
                  <c:v>USA</c:v>
                </c:pt>
                <c:pt idx="15">
                  <c:v>Germany</c:v>
                </c:pt>
                <c:pt idx="16">
                  <c:v>Kuwait</c:v>
                </c:pt>
                <c:pt idx="17">
                  <c:v>Malaysia</c:v>
                </c:pt>
                <c:pt idx="18">
                  <c:v>Indonesia</c:v>
                </c:pt>
                <c:pt idx="19">
                  <c:v>Spain</c:v>
                </c:pt>
                <c:pt idx="20">
                  <c:v>Hong Kong</c:v>
                </c:pt>
                <c:pt idx="21">
                  <c:v>Italy</c:v>
                </c:pt>
                <c:pt idx="22">
                  <c:v>Thailand</c:v>
                </c:pt>
                <c:pt idx="23">
                  <c:v>Phillipines</c:v>
                </c:pt>
                <c:pt idx="24">
                  <c:v>China</c:v>
                </c:pt>
                <c:pt idx="25">
                  <c:v>Egypt</c:v>
                </c:pt>
                <c:pt idx="26">
                  <c:v>Taiwan</c:v>
                </c:pt>
                <c:pt idx="27">
                  <c:v>Saudia Arabia</c:v>
                </c:pt>
              </c:strCache>
            </c:strRef>
          </c:xVal>
          <c:yVal>
            <c:numRef>
              <c:f>Sheet1!$D$256:$D$283</c:f>
              <c:numCache>
                <c:formatCode>General</c:formatCode>
                <c:ptCount val="28"/>
                <c:pt idx="0">
                  <c:v>54</c:v>
                </c:pt>
                <c:pt idx="1">
                  <c:v>44</c:v>
                </c:pt>
                <c:pt idx="2">
                  <c:v>51</c:v>
                </c:pt>
                <c:pt idx="3">
                  <c:v>43</c:v>
                </c:pt>
                <c:pt idx="4">
                  <c:v>35</c:v>
                </c:pt>
                <c:pt idx="5">
                  <c:v>42</c:v>
                </c:pt>
                <c:pt idx="6">
                  <c:v>49</c:v>
                </c:pt>
                <c:pt idx="7">
                  <c:v>34</c:v>
                </c:pt>
                <c:pt idx="8">
                  <c:v>35</c:v>
                </c:pt>
                <c:pt idx="9">
                  <c:v>41</c:v>
                </c:pt>
                <c:pt idx="10">
                  <c:v>42</c:v>
                </c:pt>
                <c:pt idx="11">
                  <c:v>49</c:v>
                </c:pt>
                <c:pt idx="12">
                  <c:v>78</c:v>
                </c:pt>
                <c:pt idx="13">
                  <c:v>47</c:v>
                </c:pt>
                <c:pt idx="14">
                  <c:v>40</c:v>
                </c:pt>
                <c:pt idx="15">
                  <c:v>45</c:v>
                </c:pt>
                <c:pt idx="16">
                  <c:v>26</c:v>
                </c:pt>
                <c:pt idx="17">
                  <c:v>58</c:v>
                </c:pt>
                <c:pt idx="18">
                  <c:v>61</c:v>
                </c:pt>
                <c:pt idx="19">
                  <c:v>67</c:v>
                </c:pt>
                <c:pt idx="20">
                  <c:v>62</c:v>
                </c:pt>
                <c:pt idx="21">
                  <c:v>65</c:v>
                </c:pt>
                <c:pt idx="22">
                  <c:v>65</c:v>
                </c:pt>
                <c:pt idx="23">
                  <c:v>46</c:v>
                </c:pt>
                <c:pt idx="24">
                  <c:v>56</c:v>
                </c:pt>
                <c:pt idx="25">
                  <c:v>28</c:v>
                </c:pt>
                <c:pt idx="26">
                  <c:v>66</c:v>
                </c:pt>
                <c:pt idx="27">
                  <c:v>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72-4C23-BDEE-B829F53BFF9E}"/>
            </c:ext>
          </c:extLst>
        </c:ser>
        <c:ser>
          <c:idx val="2"/>
          <c:order val="2"/>
          <c:tx>
            <c:v>Concern 1, Most Negative Impact: India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0000FF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rgbClr val="0000FF"/>
                </a:solidFill>
              </a:ln>
              <a:effectLst/>
            </c:spPr>
            <c:trendlineType val="linear"/>
            <c:dispRSqr val="0"/>
            <c:dispEq val="0"/>
          </c:trendline>
          <c:xVal>
            <c:strRef>
              <c:f>Sheet1!$B$256:$B$283</c:f>
              <c:strCache>
                <c:ptCount val="28"/>
                <c:pt idx="0">
                  <c:v>India</c:v>
                </c:pt>
                <c:pt idx="1">
                  <c:v>Finland</c:v>
                </c:pt>
                <c:pt idx="2">
                  <c:v>Denmark</c:v>
                </c:pt>
                <c:pt idx="3">
                  <c:v>Australia</c:v>
                </c:pt>
                <c:pt idx="4">
                  <c:v>Qatar</c:v>
                </c:pt>
                <c:pt idx="5">
                  <c:v>Norway</c:v>
                </c:pt>
                <c:pt idx="6">
                  <c:v>Great Britain</c:v>
                </c:pt>
                <c:pt idx="7">
                  <c:v>Oman</c:v>
                </c:pt>
                <c:pt idx="8">
                  <c:v>Bahrain</c:v>
                </c:pt>
                <c:pt idx="9">
                  <c:v>Sweden</c:v>
                </c:pt>
                <c:pt idx="10">
                  <c:v>UAE</c:v>
                </c:pt>
                <c:pt idx="11">
                  <c:v>Singapore</c:v>
                </c:pt>
                <c:pt idx="12">
                  <c:v>Vietnam</c:v>
                </c:pt>
                <c:pt idx="13">
                  <c:v>France</c:v>
                </c:pt>
                <c:pt idx="14">
                  <c:v>USA</c:v>
                </c:pt>
                <c:pt idx="15">
                  <c:v>Germany</c:v>
                </c:pt>
                <c:pt idx="16">
                  <c:v>Kuwait</c:v>
                </c:pt>
                <c:pt idx="17">
                  <c:v>Malaysia</c:v>
                </c:pt>
                <c:pt idx="18">
                  <c:v>Indonesia</c:v>
                </c:pt>
                <c:pt idx="19">
                  <c:v>Spain</c:v>
                </c:pt>
                <c:pt idx="20">
                  <c:v>Hong Kong</c:v>
                </c:pt>
                <c:pt idx="21">
                  <c:v>Italy</c:v>
                </c:pt>
                <c:pt idx="22">
                  <c:v>Thailand</c:v>
                </c:pt>
                <c:pt idx="23">
                  <c:v>Phillipines</c:v>
                </c:pt>
                <c:pt idx="24">
                  <c:v>China</c:v>
                </c:pt>
                <c:pt idx="25">
                  <c:v>Egypt</c:v>
                </c:pt>
                <c:pt idx="26">
                  <c:v>Taiwan</c:v>
                </c:pt>
                <c:pt idx="27">
                  <c:v>Saudia Arabia</c:v>
                </c:pt>
              </c:strCache>
            </c:strRef>
          </c:xVal>
          <c:yVal>
            <c:numRef>
              <c:f>Sheet1!$E$256:$E$283</c:f>
              <c:numCache>
                <c:formatCode>General</c:formatCode>
                <c:ptCount val="28"/>
                <c:pt idx="0">
                  <c:v>80</c:v>
                </c:pt>
                <c:pt idx="1">
                  <c:v>66</c:v>
                </c:pt>
                <c:pt idx="2">
                  <c:v>64</c:v>
                </c:pt>
                <c:pt idx="3">
                  <c:v>60</c:v>
                </c:pt>
                <c:pt idx="4">
                  <c:v>59</c:v>
                </c:pt>
                <c:pt idx="5">
                  <c:v>56</c:v>
                </c:pt>
                <c:pt idx="6">
                  <c:v>56</c:v>
                </c:pt>
                <c:pt idx="7">
                  <c:v>55</c:v>
                </c:pt>
                <c:pt idx="8">
                  <c:v>54</c:v>
                </c:pt>
                <c:pt idx="9">
                  <c:v>52</c:v>
                </c:pt>
                <c:pt idx="10">
                  <c:v>52</c:v>
                </c:pt>
                <c:pt idx="11">
                  <c:v>50</c:v>
                </c:pt>
                <c:pt idx="12">
                  <c:v>48</c:v>
                </c:pt>
                <c:pt idx="13">
                  <c:v>47</c:v>
                </c:pt>
                <c:pt idx="14">
                  <c:v>46</c:v>
                </c:pt>
                <c:pt idx="15">
                  <c:v>46</c:v>
                </c:pt>
                <c:pt idx="16">
                  <c:v>46</c:v>
                </c:pt>
                <c:pt idx="17">
                  <c:v>45</c:v>
                </c:pt>
                <c:pt idx="18">
                  <c:v>45</c:v>
                </c:pt>
                <c:pt idx="19">
                  <c:v>44</c:v>
                </c:pt>
                <c:pt idx="20">
                  <c:v>42</c:v>
                </c:pt>
                <c:pt idx="21">
                  <c:v>42</c:v>
                </c:pt>
                <c:pt idx="22">
                  <c:v>41</c:v>
                </c:pt>
                <c:pt idx="23">
                  <c:v>40</c:v>
                </c:pt>
                <c:pt idx="24">
                  <c:v>40</c:v>
                </c:pt>
                <c:pt idx="25">
                  <c:v>36</c:v>
                </c:pt>
                <c:pt idx="26">
                  <c:v>35</c:v>
                </c:pt>
                <c:pt idx="27">
                  <c:v>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672-4C23-BDEE-B829F53BF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8485976"/>
        <c:axId val="606623104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  <a:round/>
                    </a:ln>
                    <a:effectLst/>
                  </c:spPr>
                </c:marker>
                <c:xVal>
                  <c:strRef>
                    <c:extLst>
                      <c:ext uri="{02D57815-91ED-43cb-92C2-25804820EDAC}">
                        <c15:formulaRef>
                          <c15:sqref>Sheet1!$B$256:$B$283</c15:sqref>
                        </c15:formulaRef>
                      </c:ext>
                    </c:extLst>
                    <c:strCache>
                      <c:ptCount val="28"/>
                      <c:pt idx="0">
                        <c:v>India</c:v>
                      </c:pt>
                      <c:pt idx="1">
                        <c:v>Finland</c:v>
                      </c:pt>
                      <c:pt idx="2">
                        <c:v>Denmark</c:v>
                      </c:pt>
                      <c:pt idx="3">
                        <c:v>Australia</c:v>
                      </c:pt>
                      <c:pt idx="4">
                        <c:v>Qatar</c:v>
                      </c:pt>
                      <c:pt idx="5">
                        <c:v>Norway</c:v>
                      </c:pt>
                      <c:pt idx="6">
                        <c:v>Great Britain</c:v>
                      </c:pt>
                      <c:pt idx="7">
                        <c:v>Oman</c:v>
                      </c:pt>
                      <c:pt idx="8">
                        <c:v>Bahrain</c:v>
                      </c:pt>
                      <c:pt idx="9">
                        <c:v>Sweden</c:v>
                      </c:pt>
                      <c:pt idx="10">
                        <c:v>UAE</c:v>
                      </c:pt>
                      <c:pt idx="11">
                        <c:v>Singapore</c:v>
                      </c:pt>
                      <c:pt idx="12">
                        <c:v>Vietnam</c:v>
                      </c:pt>
                      <c:pt idx="13">
                        <c:v>France</c:v>
                      </c:pt>
                      <c:pt idx="14">
                        <c:v>USA</c:v>
                      </c:pt>
                      <c:pt idx="15">
                        <c:v>Germany</c:v>
                      </c:pt>
                      <c:pt idx="16">
                        <c:v>Kuwait</c:v>
                      </c:pt>
                      <c:pt idx="17">
                        <c:v>Malaysia</c:v>
                      </c:pt>
                      <c:pt idx="18">
                        <c:v>Indonesia</c:v>
                      </c:pt>
                      <c:pt idx="19">
                        <c:v>Spain</c:v>
                      </c:pt>
                      <c:pt idx="20">
                        <c:v>Hong Kong</c:v>
                      </c:pt>
                      <c:pt idx="21">
                        <c:v>Italy</c:v>
                      </c:pt>
                      <c:pt idx="22">
                        <c:v>Thailand</c:v>
                      </c:pt>
                      <c:pt idx="23">
                        <c:v>Phillipines</c:v>
                      </c:pt>
                      <c:pt idx="24">
                        <c:v>China</c:v>
                      </c:pt>
                      <c:pt idx="25">
                        <c:v>Egypt</c:v>
                      </c:pt>
                      <c:pt idx="26">
                        <c:v>Taiwan</c:v>
                      </c:pt>
                      <c:pt idx="27">
                        <c:v>Saudia Arabia</c:v>
                      </c:pt>
                    </c:strCache>
                  </c:strRef>
                </c:xVal>
                <c:yVal>
                  <c:numRef>
                    <c:extLst>
                      <c:ext uri="{02D57815-91ED-43cb-92C2-25804820EDAC}">
                        <c15:formulaRef>
                          <c15:sqref>Sheet1!$C$256:$C$283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62</c:v>
                      </c:pt>
                      <c:pt idx="1">
                        <c:v>48</c:v>
                      </c:pt>
                      <c:pt idx="2">
                        <c:v>46</c:v>
                      </c:pt>
                      <c:pt idx="3">
                        <c:v>42</c:v>
                      </c:pt>
                      <c:pt idx="4">
                        <c:v>41</c:v>
                      </c:pt>
                      <c:pt idx="5">
                        <c:v>38</c:v>
                      </c:pt>
                      <c:pt idx="6">
                        <c:v>38</c:v>
                      </c:pt>
                      <c:pt idx="7">
                        <c:v>37</c:v>
                      </c:pt>
                      <c:pt idx="8">
                        <c:v>36</c:v>
                      </c:pt>
                      <c:pt idx="9">
                        <c:v>34</c:v>
                      </c:pt>
                      <c:pt idx="10">
                        <c:v>34</c:v>
                      </c:pt>
                      <c:pt idx="11">
                        <c:v>32</c:v>
                      </c:pt>
                      <c:pt idx="12">
                        <c:v>30</c:v>
                      </c:pt>
                      <c:pt idx="13">
                        <c:v>29</c:v>
                      </c:pt>
                      <c:pt idx="14">
                        <c:v>28</c:v>
                      </c:pt>
                      <c:pt idx="15">
                        <c:v>28</c:v>
                      </c:pt>
                      <c:pt idx="16">
                        <c:v>28</c:v>
                      </c:pt>
                      <c:pt idx="17">
                        <c:v>27</c:v>
                      </c:pt>
                      <c:pt idx="18">
                        <c:v>27</c:v>
                      </c:pt>
                      <c:pt idx="19">
                        <c:v>26</c:v>
                      </c:pt>
                      <c:pt idx="20">
                        <c:v>24</c:v>
                      </c:pt>
                      <c:pt idx="21">
                        <c:v>24</c:v>
                      </c:pt>
                      <c:pt idx="22">
                        <c:v>23</c:v>
                      </c:pt>
                      <c:pt idx="23">
                        <c:v>22</c:v>
                      </c:pt>
                      <c:pt idx="24">
                        <c:v>22</c:v>
                      </c:pt>
                      <c:pt idx="25">
                        <c:v>18</c:v>
                      </c:pt>
                      <c:pt idx="26">
                        <c:v>17</c:v>
                      </c:pt>
                      <c:pt idx="27">
                        <c:v>15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2672-4C23-BDEE-B829F53BFF9E}"/>
                  </c:ext>
                </c:extLst>
              </c15:ser>
            </c15:filteredScatterSeries>
          </c:ext>
        </c:extLst>
      </c:scatterChart>
      <c:valAx>
        <c:axId val="368485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country number in descending order of </a:t>
                </a:r>
                <a:r>
                  <a:rPr lang="en-GB" b="1"/>
                  <a:t>Climate concern1</a:t>
                </a:r>
                <a:r>
                  <a:rPr lang="en-GB"/>
                  <a:t>, most negative impact:</a:t>
                </a:r>
                <a:r>
                  <a:rPr lang="en-GB" baseline="0"/>
                  <a:t> India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623104"/>
        <c:crosses val="autoZero"/>
        <c:crossBetween val="midCat"/>
      </c:valAx>
      <c:valAx>
        <c:axId val="60662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climate concern</a:t>
                </a:r>
                <a:r>
                  <a:rPr lang="en-GB" baseline="0"/>
                  <a:t> 2 / (climate concern 1) + 18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4859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600" b="1" i="0" cap="all" baseline="0">
                <a:effectLst/>
              </a:rPr>
              <a:t>Climate Change Concerns (The 5 most Negative CO2 impact Countries: 'India'), and Religiosity</a:t>
            </a:r>
            <a:r>
              <a:rPr lang="en-GB" sz="1600" b="1" i="0" u="none" strike="noStrike" cap="all" normalizeH="0" baseline="0">
                <a:effectLst/>
              </a:rPr>
              <a:t>; data-points = countries</a:t>
            </a:r>
            <a:endParaRPr lang="en-GB" sz="1600">
              <a:effectLst/>
            </a:endParaRPr>
          </a:p>
        </c:rich>
      </c:tx>
      <c:layout>
        <c:manualLayout>
          <c:xMode val="edge"/>
          <c:yMode val="edge"/>
          <c:x val="0.11989578051267193"/>
          <c:y val="1.06809063800333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1"/>
          <c:tx>
            <c:v>Religiosity (averaged)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xVal>
            <c:strRef>
              <c:f>Sheet1!$B$159:$B$184</c:f>
              <c:strCache>
                <c:ptCount val="26"/>
                <c:pt idx="0">
                  <c:v>India</c:v>
                </c:pt>
                <c:pt idx="1">
                  <c:v>Finland</c:v>
                </c:pt>
                <c:pt idx="2">
                  <c:v>Denmark</c:v>
                </c:pt>
                <c:pt idx="3">
                  <c:v>Australia</c:v>
                </c:pt>
                <c:pt idx="4">
                  <c:v>Qatar</c:v>
                </c:pt>
                <c:pt idx="5">
                  <c:v>Norway</c:v>
                </c:pt>
                <c:pt idx="6">
                  <c:v>Great Britain</c:v>
                </c:pt>
                <c:pt idx="7">
                  <c:v>Bahrain</c:v>
                </c:pt>
                <c:pt idx="8">
                  <c:v>Sweden</c:v>
                </c:pt>
                <c:pt idx="9">
                  <c:v>UAE</c:v>
                </c:pt>
                <c:pt idx="10">
                  <c:v>Singapore</c:v>
                </c:pt>
                <c:pt idx="11">
                  <c:v>Vietnam</c:v>
                </c:pt>
                <c:pt idx="12">
                  <c:v>France</c:v>
                </c:pt>
                <c:pt idx="13">
                  <c:v>USA</c:v>
                </c:pt>
                <c:pt idx="14">
                  <c:v>Kuwait</c:v>
                </c:pt>
                <c:pt idx="15">
                  <c:v>Germany</c:v>
                </c:pt>
                <c:pt idx="16">
                  <c:v>Malaysia</c:v>
                </c:pt>
                <c:pt idx="17">
                  <c:v>Indonesia</c:v>
                </c:pt>
                <c:pt idx="18">
                  <c:v>Spain</c:v>
                </c:pt>
                <c:pt idx="19">
                  <c:v>Hong Kong</c:v>
                </c:pt>
                <c:pt idx="20">
                  <c:v>Italy</c:v>
                </c:pt>
                <c:pt idx="21">
                  <c:v>Thailand</c:v>
                </c:pt>
                <c:pt idx="22">
                  <c:v>Phillipines</c:v>
                </c:pt>
                <c:pt idx="23">
                  <c:v>Egypt</c:v>
                </c:pt>
                <c:pt idx="24">
                  <c:v>Taiwan</c:v>
                </c:pt>
                <c:pt idx="25">
                  <c:v>Saudia Arabia</c:v>
                </c:pt>
              </c:strCache>
            </c:strRef>
          </c:xVal>
          <c:yVal>
            <c:numRef>
              <c:f>Sheet1!$D$159:$D$184</c:f>
              <c:numCache>
                <c:formatCode>General</c:formatCode>
                <c:ptCount val="26"/>
                <c:pt idx="0">
                  <c:v>92.5</c:v>
                </c:pt>
                <c:pt idx="1">
                  <c:v>36.5</c:v>
                </c:pt>
                <c:pt idx="2">
                  <c:v>29</c:v>
                </c:pt>
                <c:pt idx="3">
                  <c:v>34.5</c:v>
                </c:pt>
                <c:pt idx="4">
                  <c:v>95</c:v>
                </c:pt>
                <c:pt idx="5">
                  <c:v>29.5</c:v>
                </c:pt>
                <c:pt idx="6">
                  <c:v>29</c:v>
                </c:pt>
                <c:pt idx="7">
                  <c:v>94</c:v>
                </c:pt>
                <c:pt idx="8">
                  <c:v>22</c:v>
                </c:pt>
                <c:pt idx="9">
                  <c:v>91</c:v>
                </c:pt>
                <c:pt idx="10">
                  <c:v>75.5</c:v>
                </c:pt>
                <c:pt idx="11">
                  <c:v>33.5</c:v>
                </c:pt>
                <c:pt idx="12">
                  <c:v>40</c:v>
                </c:pt>
                <c:pt idx="13">
                  <c:v>65</c:v>
                </c:pt>
                <c:pt idx="14">
                  <c:v>91</c:v>
                </c:pt>
                <c:pt idx="15">
                  <c:v>40</c:v>
                </c:pt>
                <c:pt idx="16">
                  <c:v>86.5</c:v>
                </c:pt>
                <c:pt idx="17">
                  <c:v>84.5</c:v>
                </c:pt>
                <c:pt idx="18">
                  <c:v>46</c:v>
                </c:pt>
                <c:pt idx="19">
                  <c:v>30.5</c:v>
                </c:pt>
                <c:pt idx="20">
                  <c:v>73</c:v>
                </c:pt>
                <c:pt idx="21">
                  <c:v>97.5</c:v>
                </c:pt>
                <c:pt idx="22">
                  <c:v>93.5</c:v>
                </c:pt>
                <c:pt idx="23">
                  <c:v>97</c:v>
                </c:pt>
                <c:pt idx="24">
                  <c:v>60.5</c:v>
                </c:pt>
                <c:pt idx="25">
                  <c:v>84.5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FB-41FE-B165-73CE29F07591}"/>
            </c:ext>
          </c:extLst>
        </c:ser>
        <c:ser>
          <c:idx val="2"/>
          <c:order val="2"/>
          <c:tx>
            <c:v>5 most -ve impact countries: India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0000FF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rgbClr val="0000FF"/>
                </a:solidFill>
              </a:ln>
              <a:effectLst/>
            </c:spPr>
            <c:trendlineType val="linear"/>
            <c:dispRSqr val="0"/>
            <c:dispEq val="0"/>
          </c:trendline>
          <c:xVal>
            <c:strRef>
              <c:f>Sheet1!$B$159:$B$184</c:f>
              <c:strCache>
                <c:ptCount val="26"/>
                <c:pt idx="0">
                  <c:v>India</c:v>
                </c:pt>
                <c:pt idx="1">
                  <c:v>Finland</c:v>
                </c:pt>
                <c:pt idx="2">
                  <c:v>Denmark</c:v>
                </c:pt>
                <c:pt idx="3">
                  <c:v>Australia</c:v>
                </c:pt>
                <c:pt idx="4">
                  <c:v>Qatar</c:v>
                </c:pt>
                <c:pt idx="5">
                  <c:v>Norway</c:v>
                </c:pt>
                <c:pt idx="6">
                  <c:v>Great Britain</c:v>
                </c:pt>
                <c:pt idx="7">
                  <c:v>Bahrain</c:v>
                </c:pt>
                <c:pt idx="8">
                  <c:v>Sweden</c:v>
                </c:pt>
                <c:pt idx="9">
                  <c:v>UAE</c:v>
                </c:pt>
                <c:pt idx="10">
                  <c:v>Singapore</c:v>
                </c:pt>
                <c:pt idx="11">
                  <c:v>Vietnam</c:v>
                </c:pt>
                <c:pt idx="12">
                  <c:v>France</c:v>
                </c:pt>
                <c:pt idx="13">
                  <c:v>USA</c:v>
                </c:pt>
                <c:pt idx="14">
                  <c:v>Kuwait</c:v>
                </c:pt>
                <c:pt idx="15">
                  <c:v>Germany</c:v>
                </c:pt>
                <c:pt idx="16">
                  <c:v>Malaysia</c:v>
                </c:pt>
                <c:pt idx="17">
                  <c:v>Indonesia</c:v>
                </c:pt>
                <c:pt idx="18">
                  <c:v>Spain</c:v>
                </c:pt>
                <c:pt idx="19">
                  <c:v>Hong Kong</c:v>
                </c:pt>
                <c:pt idx="20">
                  <c:v>Italy</c:v>
                </c:pt>
                <c:pt idx="21">
                  <c:v>Thailand</c:v>
                </c:pt>
                <c:pt idx="22">
                  <c:v>Phillipines</c:v>
                </c:pt>
                <c:pt idx="23">
                  <c:v>Egypt</c:v>
                </c:pt>
                <c:pt idx="24">
                  <c:v>Taiwan</c:v>
                </c:pt>
                <c:pt idx="25">
                  <c:v>Saudia Arabia</c:v>
                </c:pt>
              </c:strCache>
            </c:strRef>
          </c:xVal>
          <c:yVal>
            <c:numRef>
              <c:f>Sheet1!$E$159:$E$184</c:f>
              <c:numCache>
                <c:formatCode>General</c:formatCode>
                <c:ptCount val="26"/>
                <c:pt idx="0">
                  <c:v>93</c:v>
                </c:pt>
                <c:pt idx="1">
                  <c:v>79</c:v>
                </c:pt>
                <c:pt idx="2">
                  <c:v>77</c:v>
                </c:pt>
                <c:pt idx="3">
                  <c:v>73</c:v>
                </c:pt>
                <c:pt idx="4">
                  <c:v>72</c:v>
                </c:pt>
                <c:pt idx="5">
                  <c:v>69</c:v>
                </c:pt>
                <c:pt idx="6">
                  <c:v>69</c:v>
                </c:pt>
                <c:pt idx="7">
                  <c:v>67</c:v>
                </c:pt>
                <c:pt idx="8">
                  <c:v>65</c:v>
                </c:pt>
                <c:pt idx="9">
                  <c:v>65</c:v>
                </c:pt>
                <c:pt idx="10">
                  <c:v>63</c:v>
                </c:pt>
                <c:pt idx="11">
                  <c:v>61</c:v>
                </c:pt>
                <c:pt idx="12">
                  <c:v>60</c:v>
                </c:pt>
                <c:pt idx="13">
                  <c:v>59</c:v>
                </c:pt>
                <c:pt idx="14">
                  <c:v>59</c:v>
                </c:pt>
                <c:pt idx="15">
                  <c:v>59</c:v>
                </c:pt>
                <c:pt idx="16">
                  <c:v>58</c:v>
                </c:pt>
                <c:pt idx="17">
                  <c:v>58</c:v>
                </c:pt>
                <c:pt idx="18">
                  <c:v>57</c:v>
                </c:pt>
                <c:pt idx="19">
                  <c:v>55</c:v>
                </c:pt>
                <c:pt idx="20">
                  <c:v>55</c:v>
                </c:pt>
                <c:pt idx="21">
                  <c:v>54</c:v>
                </c:pt>
                <c:pt idx="22">
                  <c:v>53</c:v>
                </c:pt>
                <c:pt idx="23">
                  <c:v>49</c:v>
                </c:pt>
                <c:pt idx="24">
                  <c:v>48</c:v>
                </c:pt>
                <c:pt idx="25">
                  <c:v>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FFB-41FE-B165-73CE29F07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5137656"/>
        <c:axId val="435138968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  <a:round/>
                    </a:ln>
                    <a:effectLst/>
                  </c:spPr>
                </c:marker>
                <c:xVal>
                  <c:strRef>
                    <c:extLst>
                      <c:ext uri="{02D57815-91ED-43cb-92C2-25804820EDAC}">
                        <c15:formulaRef>
                          <c15:sqref>Sheet1!$B$159:$B$184</c15:sqref>
                        </c15:formulaRef>
                      </c:ext>
                    </c:extLst>
                    <c:strCache>
                      <c:ptCount val="26"/>
                      <c:pt idx="0">
                        <c:v>India</c:v>
                      </c:pt>
                      <c:pt idx="1">
                        <c:v>Finland</c:v>
                      </c:pt>
                      <c:pt idx="2">
                        <c:v>Denmark</c:v>
                      </c:pt>
                      <c:pt idx="3">
                        <c:v>Australia</c:v>
                      </c:pt>
                      <c:pt idx="4">
                        <c:v>Qatar</c:v>
                      </c:pt>
                      <c:pt idx="5">
                        <c:v>Norway</c:v>
                      </c:pt>
                      <c:pt idx="6">
                        <c:v>Great Britain</c:v>
                      </c:pt>
                      <c:pt idx="7">
                        <c:v>Bahrain</c:v>
                      </c:pt>
                      <c:pt idx="8">
                        <c:v>Sweden</c:v>
                      </c:pt>
                      <c:pt idx="9">
                        <c:v>UAE</c:v>
                      </c:pt>
                      <c:pt idx="10">
                        <c:v>Singapore</c:v>
                      </c:pt>
                      <c:pt idx="11">
                        <c:v>Vietnam</c:v>
                      </c:pt>
                      <c:pt idx="12">
                        <c:v>France</c:v>
                      </c:pt>
                      <c:pt idx="13">
                        <c:v>USA</c:v>
                      </c:pt>
                      <c:pt idx="14">
                        <c:v>Kuwait</c:v>
                      </c:pt>
                      <c:pt idx="15">
                        <c:v>Germany</c:v>
                      </c:pt>
                      <c:pt idx="16">
                        <c:v>Malaysia</c:v>
                      </c:pt>
                      <c:pt idx="17">
                        <c:v>Indonesia</c:v>
                      </c:pt>
                      <c:pt idx="18">
                        <c:v>Spain</c:v>
                      </c:pt>
                      <c:pt idx="19">
                        <c:v>Hong Kong</c:v>
                      </c:pt>
                      <c:pt idx="20">
                        <c:v>Italy</c:v>
                      </c:pt>
                      <c:pt idx="21">
                        <c:v>Thailand</c:v>
                      </c:pt>
                      <c:pt idx="22">
                        <c:v>Phillipines</c:v>
                      </c:pt>
                      <c:pt idx="23">
                        <c:v>Egypt</c:v>
                      </c:pt>
                      <c:pt idx="24">
                        <c:v>Taiwan</c:v>
                      </c:pt>
                      <c:pt idx="25">
                        <c:v>Saudia Arabia</c:v>
                      </c:pt>
                    </c:strCache>
                  </c:strRef>
                </c:xVal>
                <c:yVal>
                  <c:numRef>
                    <c:extLst>
                      <c:ext uri="{02D57815-91ED-43cb-92C2-25804820EDAC}">
                        <c15:formulaRef>
                          <c15:sqref>Sheet1!$C$159:$C$184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62</c:v>
                      </c:pt>
                      <c:pt idx="1">
                        <c:v>48</c:v>
                      </c:pt>
                      <c:pt idx="2">
                        <c:v>46</c:v>
                      </c:pt>
                      <c:pt idx="3">
                        <c:v>42</c:v>
                      </c:pt>
                      <c:pt idx="4">
                        <c:v>41</c:v>
                      </c:pt>
                      <c:pt idx="5">
                        <c:v>38</c:v>
                      </c:pt>
                      <c:pt idx="6">
                        <c:v>38</c:v>
                      </c:pt>
                      <c:pt idx="7">
                        <c:v>36</c:v>
                      </c:pt>
                      <c:pt idx="8">
                        <c:v>34</c:v>
                      </c:pt>
                      <c:pt idx="9">
                        <c:v>34</c:v>
                      </c:pt>
                      <c:pt idx="10">
                        <c:v>32</c:v>
                      </c:pt>
                      <c:pt idx="11">
                        <c:v>30</c:v>
                      </c:pt>
                      <c:pt idx="12">
                        <c:v>29</c:v>
                      </c:pt>
                      <c:pt idx="13">
                        <c:v>28</c:v>
                      </c:pt>
                      <c:pt idx="14">
                        <c:v>28</c:v>
                      </c:pt>
                      <c:pt idx="15">
                        <c:v>28</c:v>
                      </c:pt>
                      <c:pt idx="16">
                        <c:v>27</c:v>
                      </c:pt>
                      <c:pt idx="17">
                        <c:v>27</c:v>
                      </c:pt>
                      <c:pt idx="18">
                        <c:v>26</c:v>
                      </c:pt>
                      <c:pt idx="19">
                        <c:v>24</c:v>
                      </c:pt>
                      <c:pt idx="20">
                        <c:v>24</c:v>
                      </c:pt>
                      <c:pt idx="21">
                        <c:v>23</c:v>
                      </c:pt>
                      <c:pt idx="22">
                        <c:v>22</c:v>
                      </c:pt>
                      <c:pt idx="23">
                        <c:v>18</c:v>
                      </c:pt>
                      <c:pt idx="24">
                        <c:v>17</c:v>
                      </c:pt>
                      <c:pt idx="25">
                        <c:v>15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4FFB-41FE-B165-73CE29F07591}"/>
                  </c:ext>
                </c:extLst>
              </c15:ser>
            </c15:filteredScatterSeries>
          </c:ext>
        </c:extLst>
      </c:scatterChart>
      <c:valAx>
        <c:axId val="435137656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cap="all" baseline="0">
                    <a:effectLst/>
                  </a:rPr>
                  <a:t>Country Number, in Descending Order of climate concern (Most Negative Impact: 'India')</a:t>
                </a:r>
                <a:endParaRPr lang="en-GB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138968"/>
        <c:crosses val="autoZero"/>
        <c:crossBetween val="midCat"/>
      </c:valAx>
      <c:valAx>
        <c:axId val="435138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cap="all" baseline="0">
                    <a:effectLst/>
                  </a:rPr>
                  <a:t>%  Religiosity / climate concern </a:t>
                </a:r>
                <a:r>
                  <a:rPr lang="en-GB" sz="1200" b="1" i="0" cap="all" baseline="0">
                    <a:effectLst/>
                  </a:rPr>
                  <a:t>+ 31</a:t>
                </a:r>
                <a:endParaRPr lang="en-GB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51376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1" i="0" u="none" strike="noStrike" kern="1200" cap="all" spc="120" normalizeH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GB" sz="1600" b="1" i="0" cap="all" baseline="0">
                <a:effectLst/>
              </a:rPr>
              <a:t>Climate Change Concerns (personal Impacts: total), and Religiosity; data-points = countries</a:t>
            </a:r>
            <a:endParaRPr lang="en-GB" sz="1600">
              <a:effectLst/>
            </a:endParaRPr>
          </a:p>
        </c:rich>
      </c:tx>
      <c:layout>
        <c:manualLayout>
          <c:xMode val="edge"/>
          <c:yMode val="edge"/>
          <c:x val="0.11557740826360938"/>
          <c:y val="2.54237288135593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1" i="0" u="none" strike="noStrike" kern="1200" cap="all" spc="120" normalizeH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5087996812898387E-2"/>
          <c:y val="0.10903571428571429"/>
          <c:w val="0.89919771747281585"/>
          <c:h val="0.7296154386951631"/>
        </c:manualLayout>
      </c:layout>
      <c:scatterChart>
        <c:scatterStyle val="lineMarker"/>
        <c:varyColors val="0"/>
        <c:ser>
          <c:idx val="1"/>
          <c:order val="1"/>
          <c:tx>
            <c:v>Religiosity (average)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B7831DCE-0707-4CCC-9780-5C2A7A6443C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8CA5-4487-8B81-20A6BF29C6A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05BF8C8-D198-444D-8291-A82B4841452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8CA5-4487-8B81-20A6BF29C6A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B26048C-2297-4203-98B8-8056F270EFC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8CA5-4487-8B81-20A6BF29C6A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07AC2D7-61DA-41A1-A08E-68F8F2C0679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8CA5-4487-8B81-20A6BF29C6A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E7816E9-8A67-40AB-B37B-C5C3C549711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CA5-4487-8B81-20A6BF29C6A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2CF627A-58A2-48EE-8C14-AA961243E382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CA5-4487-8B81-20A6BF29C6A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05BC5BE-F8D1-461F-AED4-085CCC24251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8CA5-4487-8B81-20A6BF29C6A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BE19544-2245-4552-8BFA-528952175895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CA5-4487-8B81-20A6BF29C6A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6E4957D-8FAA-4FC1-A015-5A729A38D5D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CA5-4487-8B81-20A6BF29C6A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B0C1AE5-FEC4-4D46-9035-4A98476856F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CA5-4487-8B81-20A6BF29C6A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701BA34-955C-4351-8EEE-3A48B5CAE8D0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CA5-4487-8B81-20A6BF29C6A6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DEB2D298-D528-4A15-A0A5-BD68C326726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CA5-4487-8B81-20A6BF29C6A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BB9629E4-BE6A-479A-A9D6-9F2BB2C8AFD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CA5-4487-8B81-20A6BF29C6A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937E9AFC-458D-46F6-AE4C-4B5CE6EA917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CA5-4487-8B81-20A6BF29C6A6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06F0F30B-EE96-4447-A90D-08B59014F1B7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CA5-4487-8B81-20A6BF29C6A6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5BF92DFB-4F15-4615-8EC0-D90823F2FCA6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8CA5-4487-8B81-20A6BF29C6A6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A47B86A2-983B-42D1-81E3-8CDA793F5773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8CA5-4487-8B81-20A6BF29C6A6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3EC02A3C-18B1-4CD1-B346-E8188AFE13B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8CA5-4487-8B81-20A6BF29C6A6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9083747-3FF0-44FA-B640-E458617A4BF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8CA5-4487-8B81-20A6BF29C6A6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0D2805A9-9A8E-4F46-9C18-51D72AC21C7D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8CA5-4487-8B81-20A6BF29C6A6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4593CA43-0793-4FEA-8B1E-C49C65437EBC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8CA5-4487-8B81-20A6BF29C6A6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44265452-1AB2-408B-A0DD-B39BF434DFC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8CA5-4487-8B81-20A6BF29C6A6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67327F6A-57B9-452E-BAB9-DF81F702650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8CA5-4487-8B81-20A6BF29C6A6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BDED50AF-8B4C-4911-A4B3-84CEA570D92E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8CA5-4487-8B81-20A6BF29C6A6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fld id="{6FCAC3EA-4363-45C1-AF96-75042BBA38DF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8CA5-4487-8B81-20A6BF29C6A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7F20014B-2F09-4007-9536-75CC784197E9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8CA5-4487-8B81-20A6BF29C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9525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xVal>
            <c:strRef>
              <c:f>Sheet1!$B$6:$B$31</c:f>
              <c:strCache>
                <c:ptCount val="26"/>
                <c:pt idx="0">
                  <c:v>Qatar</c:v>
                </c:pt>
                <c:pt idx="1">
                  <c:v>Thailand</c:v>
                </c:pt>
                <c:pt idx="2">
                  <c:v>Phillipines</c:v>
                </c:pt>
                <c:pt idx="3">
                  <c:v>Vietnam</c:v>
                </c:pt>
                <c:pt idx="4">
                  <c:v>India</c:v>
                </c:pt>
                <c:pt idx="5">
                  <c:v>Indonesia</c:v>
                </c:pt>
                <c:pt idx="6">
                  <c:v>Taiwan</c:v>
                </c:pt>
                <c:pt idx="7">
                  <c:v>UAE</c:v>
                </c:pt>
                <c:pt idx="8">
                  <c:v>Singapore</c:v>
                </c:pt>
                <c:pt idx="9">
                  <c:v>Kuwait</c:v>
                </c:pt>
                <c:pt idx="10">
                  <c:v>Bahrain</c:v>
                </c:pt>
                <c:pt idx="11">
                  <c:v>Egypt</c:v>
                </c:pt>
                <c:pt idx="12">
                  <c:v>Malaysia</c:v>
                </c:pt>
                <c:pt idx="13">
                  <c:v>Italy</c:v>
                </c:pt>
                <c:pt idx="14">
                  <c:v>Hong Kong</c:v>
                </c:pt>
                <c:pt idx="15">
                  <c:v>Saudia Arabia</c:v>
                </c:pt>
                <c:pt idx="16">
                  <c:v>Spain</c:v>
                </c:pt>
                <c:pt idx="17">
                  <c:v>France</c:v>
                </c:pt>
                <c:pt idx="18">
                  <c:v>Australia</c:v>
                </c:pt>
                <c:pt idx="19">
                  <c:v>Great Britain</c:v>
                </c:pt>
                <c:pt idx="20">
                  <c:v>USA</c:v>
                </c:pt>
                <c:pt idx="21">
                  <c:v>Germany</c:v>
                </c:pt>
                <c:pt idx="22">
                  <c:v>Sweden</c:v>
                </c:pt>
                <c:pt idx="23">
                  <c:v>Finland</c:v>
                </c:pt>
                <c:pt idx="24">
                  <c:v>Norway</c:v>
                </c:pt>
                <c:pt idx="25">
                  <c:v>Denmark</c:v>
                </c:pt>
              </c:strCache>
            </c:strRef>
          </c:xVal>
          <c:yVal>
            <c:numRef>
              <c:f>Sheet1!$D$6:$D$31</c:f>
              <c:numCache>
                <c:formatCode>General</c:formatCode>
                <c:ptCount val="26"/>
                <c:pt idx="0">
                  <c:v>95</c:v>
                </c:pt>
                <c:pt idx="1">
                  <c:v>97.5</c:v>
                </c:pt>
                <c:pt idx="2">
                  <c:v>93.5</c:v>
                </c:pt>
                <c:pt idx="3">
                  <c:v>33.5</c:v>
                </c:pt>
                <c:pt idx="4">
                  <c:v>92.5</c:v>
                </c:pt>
                <c:pt idx="5">
                  <c:v>84.5</c:v>
                </c:pt>
                <c:pt idx="6">
                  <c:v>60.5</c:v>
                </c:pt>
                <c:pt idx="7">
                  <c:v>91</c:v>
                </c:pt>
                <c:pt idx="8">
                  <c:v>75.5</c:v>
                </c:pt>
                <c:pt idx="9">
                  <c:v>91</c:v>
                </c:pt>
                <c:pt idx="10">
                  <c:v>94</c:v>
                </c:pt>
                <c:pt idx="11">
                  <c:v>86</c:v>
                </c:pt>
                <c:pt idx="12">
                  <c:v>86.5</c:v>
                </c:pt>
                <c:pt idx="13">
                  <c:v>73</c:v>
                </c:pt>
                <c:pt idx="14">
                  <c:v>30.5</c:v>
                </c:pt>
                <c:pt idx="15">
                  <c:v>84.5</c:v>
                </c:pt>
                <c:pt idx="16">
                  <c:v>46</c:v>
                </c:pt>
                <c:pt idx="17">
                  <c:v>40</c:v>
                </c:pt>
                <c:pt idx="18">
                  <c:v>34.5</c:v>
                </c:pt>
                <c:pt idx="19">
                  <c:v>29</c:v>
                </c:pt>
                <c:pt idx="20">
                  <c:v>65</c:v>
                </c:pt>
                <c:pt idx="21">
                  <c:v>40</c:v>
                </c:pt>
                <c:pt idx="22">
                  <c:v>22</c:v>
                </c:pt>
                <c:pt idx="23">
                  <c:v>36.5</c:v>
                </c:pt>
                <c:pt idx="24">
                  <c:v>29.5</c:v>
                </c:pt>
                <c:pt idx="25">
                  <c:v>29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Sheet1!$B$6:$B$31</c15:f>
                <c15:dlblRangeCache>
                  <c:ptCount val="26"/>
                  <c:pt idx="0">
                    <c:v>Qatar</c:v>
                  </c:pt>
                  <c:pt idx="1">
                    <c:v>Thailand</c:v>
                  </c:pt>
                  <c:pt idx="2">
                    <c:v>Phillipines</c:v>
                  </c:pt>
                  <c:pt idx="3">
                    <c:v>Vietnam</c:v>
                  </c:pt>
                  <c:pt idx="4">
                    <c:v>India</c:v>
                  </c:pt>
                  <c:pt idx="5">
                    <c:v>Indonesia</c:v>
                  </c:pt>
                  <c:pt idx="6">
                    <c:v>Taiwan</c:v>
                  </c:pt>
                  <c:pt idx="7">
                    <c:v>UAE</c:v>
                  </c:pt>
                  <c:pt idx="8">
                    <c:v>Singapore</c:v>
                  </c:pt>
                  <c:pt idx="9">
                    <c:v>Kuwait</c:v>
                  </c:pt>
                  <c:pt idx="10">
                    <c:v>Bahrain</c:v>
                  </c:pt>
                  <c:pt idx="11">
                    <c:v>Egypt</c:v>
                  </c:pt>
                  <c:pt idx="12">
                    <c:v>Malaysia</c:v>
                  </c:pt>
                  <c:pt idx="13">
                    <c:v>Italy</c:v>
                  </c:pt>
                  <c:pt idx="14">
                    <c:v>Hong Kong</c:v>
                  </c:pt>
                  <c:pt idx="15">
                    <c:v>Saudia Arabia</c:v>
                  </c:pt>
                  <c:pt idx="16">
                    <c:v>Spain</c:v>
                  </c:pt>
                  <c:pt idx="17">
                    <c:v>France</c:v>
                  </c:pt>
                  <c:pt idx="18">
                    <c:v>Australia</c:v>
                  </c:pt>
                  <c:pt idx="19">
                    <c:v>Great Britain</c:v>
                  </c:pt>
                  <c:pt idx="20">
                    <c:v>USA</c:v>
                  </c:pt>
                  <c:pt idx="21">
                    <c:v>Germany</c:v>
                  </c:pt>
                  <c:pt idx="22">
                    <c:v>Sweden</c:v>
                  </c:pt>
                  <c:pt idx="23">
                    <c:v>Finland</c:v>
                  </c:pt>
                  <c:pt idx="24">
                    <c:v>Norway</c:v>
                  </c:pt>
                  <c:pt idx="25">
                    <c:v>Denmark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D-8CA5-4487-8B81-20A6BF29C6A6}"/>
            </c:ext>
          </c:extLst>
        </c:ser>
        <c:ser>
          <c:idx val="2"/>
          <c:order val="2"/>
          <c:tx>
            <c:v>Climate Concerns (personal impacts; total)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0000FF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trendline>
            <c:spPr>
              <a:ln w="9525" cap="rnd">
                <a:solidFill>
                  <a:srgbClr val="0000FF"/>
                </a:solidFill>
              </a:ln>
              <a:effectLst/>
            </c:spPr>
            <c:trendlineType val="linear"/>
            <c:dispRSqr val="0"/>
            <c:dispEq val="0"/>
          </c:trendline>
          <c:xVal>
            <c:strRef>
              <c:f>Sheet1!$B$6:$B$31</c:f>
              <c:strCache>
                <c:ptCount val="26"/>
                <c:pt idx="0">
                  <c:v>Qatar</c:v>
                </c:pt>
                <c:pt idx="1">
                  <c:v>Thailand</c:v>
                </c:pt>
                <c:pt idx="2">
                  <c:v>Phillipines</c:v>
                </c:pt>
                <c:pt idx="3">
                  <c:v>Vietnam</c:v>
                </c:pt>
                <c:pt idx="4">
                  <c:v>India</c:v>
                </c:pt>
                <c:pt idx="5">
                  <c:v>Indonesia</c:v>
                </c:pt>
                <c:pt idx="6">
                  <c:v>Taiwan</c:v>
                </c:pt>
                <c:pt idx="7">
                  <c:v>UAE</c:v>
                </c:pt>
                <c:pt idx="8">
                  <c:v>Singapore</c:v>
                </c:pt>
                <c:pt idx="9">
                  <c:v>Kuwait</c:v>
                </c:pt>
                <c:pt idx="10">
                  <c:v>Bahrain</c:v>
                </c:pt>
                <c:pt idx="11">
                  <c:v>Egypt</c:v>
                </c:pt>
                <c:pt idx="12">
                  <c:v>Malaysia</c:v>
                </c:pt>
                <c:pt idx="13">
                  <c:v>Italy</c:v>
                </c:pt>
                <c:pt idx="14">
                  <c:v>Hong Kong</c:v>
                </c:pt>
                <c:pt idx="15">
                  <c:v>Saudia Arabia</c:v>
                </c:pt>
                <c:pt idx="16">
                  <c:v>Spain</c:v>
                </c:pt>
                <c:pt idx="17">
                  <c:v>France</c:v>
                </c:pt>
                <c:pt idx="18">
                  <c:v>Australia</c:v>
                </c:pt>
                <c:pt idx="19">
                  <c:v>Great Britain</c:v>
                </c:pt>
                <c:pt idx="20">
                  <c:v>USA</c:v>
                </c:pt>
                <c:pt idx="21">
                  <c:v>Germany</c:v>
                </c:pt>
                <c:pt idx="22">
                  <c:v>Sweden</c:v>
                </c:pt>
                <c:pt idx="23">
                  <c:v>Finland</c:v>
                </c:pt>
                <c:pt idx="24">
                  <c:v>Norway</c:v>
                </c:pt>
                <c:pt idx="25">
                  <c:v>Denmark</c:v>
                </c:pt>
              </c:strCache>
            </c:strRef>
          </c:xVal>
          <c:yVal>
            <c:numRef>
              <c:f>Sheet1!$E$6:$E$31</c:f>
              <c:numCache>
                <c:formatCode>General</c:formatCode>
                <c:ptCount val="26"/>
                <c:pt idx="0">
                  <c:v>84</c:v>
                </c:pt>
                <c:pt idx="1">
                  <c:v>81</c:v>
                </c:pt>
                <c:pt idx="2">
                  <c:v>81</c:v>
                </c:pt>
                <c:pt idx="3">
                  <c:v>81</c:v>
                </c:pt>
                <c:pt idx="4">
                  <c:v>79</c:v>
                </c:pt>
                <c:pt idx="5">
                  <c:v>79</c:v>
                </c:pt>
                <c:pt idx="6">
                  <c:v>76</c:v>
                </c:pt>
                <c:pt idx="7">
                  <c:v>75</c:v>
                </c:pt>
                <c:pt idx="8">
                  <c:v>75</c:v>
                </c:pt>
                <c:pt idx="9">
                  <c:v>74</c:v>
                </c:pt>
                <c:pt idx="10">
                  <c:v>72</c:v>
                </c:pt>
                <c:pt idx="11">
                  <c:v>72</c:v>
                </c:pt>
                <c:pt idx="12">
                  <c:v>72</c:v>
                </c:pt>
                <c:pt idx="13">
                  <c:v>69</c:v>
                </c:pt>
                <c:pt idx="14">
                  <c:v>68</c:v>
                </c:pt>
                <c:pt idx="15">
                  <c:v>63</c:v>
                </c:pt>
                <c:pt idx="16">
                  <c:v>61</c:v>
                </c:pt>
                <c:pt idx="17">
                  <c:v>57</c:v>
                </c:pt>
                <c:pt idx="18">
                  <c:v>52</c:v>
                </c:pt>
                <c:pt idx="19">
                  <c:v>45</c:v>
                </c:pt>
                <c:pt idx="20">
                  <c:v>42</c:v>
                </c:pt>
                <c:pt idx="21">
                  <c:v>41</c:v>
                </c:pt>
                <c:pt idx="22">
                  <c:v>36</c:v>
                </c:pt>
                <c:pt idx="23">
                  <c:v>35</c:v>
                </c:pt>
                <c:pt idx="24">
                  <c:v>34</c:v>
                </c:pt>
                <c:pt idx="25">
                  <c:v>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8CA5-4487-8B81-20A6BF29C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3486504"/>
        <c:axId val="606509192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diamond"/>
                  <c:size val="6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  <a:round/>
                    </a:ln>
                    <a:effectLst/>
                  </c:spPr>
                </c:marker>
                <c:xVal>
                  <c:strRef>
                    <c:extLst>
                      <c:ext uri="{02D57815-91ED-43cb-92C2-25804820EDAC}">
                        <c15:formulaRef>
                          <c15:sqref>Sheet1!$B$6:$B$31</c15:sqref>
                        </c15:formulaRef>
                      </c:ext>
                    </c:extLst>
                    <c:strCache>
                      <c:ptCount val="26"/>
                      <c:pt idx="0">
                        <c:v>Qatar</c:v>
                      </c:pt>
                      <c:pt idx="1">
                        <c:v>Thailand</c:v>
                      </c:pt>
                      <c:pt idx="2">
                        <c:v>Phillipines</c:v>
                      </c:pt>
                      <c:pt idx="3">
                        <c:v>Vietnam</c:v>
                      </c:pt>
                      <c:pt idx="4">
                        <c:v>India</c:v>
                      </c:pt>
                      <c:pt idx="5">
                        <c:v>Indonesia</c:v>
                      </c:pt>
                      <c:pt idx="6">
                        <c:v>Taiwan</c:v>
                      </c:pt>
                      <c:pt idx="7">
                        <c:v>UAE</c:v>
                      </c:pt>
                      <c:pt idx="8">
                        <c:v>Singapore</c:v>
                      </c:pt>
                      <c:pt idx="9">
                        <c:v>Kuwait</c:v>
                      </c:pt>
                      <c:pt idx="10">
                        <c:v>Bahrain</c:v>
                      </c:pt>
                      <c:pt idx="11">
                        <c:v>Egypt</c:v>
                      </c:pt>
                      <c:pt idx="12">
                        <c:v>Malaysia</c:v>
                      </c:pt>
                      <c:pt idx="13">
                        <c:v>Italy</c:v>
                      </c:pt>
                      <c:pt idx="14">
                        <c:v>Hong Kong</c:v>
                      </c:pt>
                      <c:pt idx="15">
                        <c:v>Saudia Arabia</c:v>
                      </c:pt>
                      <c:pt idx="16">
                        <c:v>Spain</c:v>
                      </c:pt>
                      <c:pt idx="17">
                        <c:v>France</c:v>
                      </c:pt>
                      <c:pt idx="18">
                        <c:v>Australia</c:v>
                      </c:pt>
                      <c:pt idx="19">
                        <c:v>Great Britain</c:v>
                      </c:pt>
                      <c:pt idx="20">
                        <c:v>USA</c:v>
                      </c:pt>
                      <c:pt idx="21">
                        <c:v>Germany</c:v>
                      </c:pt>
                      <c:pt idx="22">
                        <c:v>Sweden</c:v>
                      </c:pt>
                      <c:pt idx="23">
                        <c:v>Finland</c:v>
                      </c:pt>
                      <c:pt idx="24">
                        <c:v>Norway</c:v>
                      </c:pt>
                      <c:pt idx="25">
                        <c:v>Denmark</c:v>
                      </c:pt>
                    </c:strCache>
                  </c:strRef>
                </c:xVal>
                <c:yVal>
                  <c:numRef>
                    <c:extLst>
                      <c:ext uri="{02D57815-91ED-43cb-92C2-25804820EDAC}">
                        <c15:formulaRef>
                          <c15:sqref>Sheet1!$C$6:$C$31</c15:sqref>
                        </c15:formulaRef>
                      </c:ext>
                    </c:extLst>
                    <c:numCache>
                      <c:formatCode>General</c:formatCode>
                      <c:ptCount val="26"/>
                      <c:pt idx="0">
                        <c:v>97</c:v>
                      </c:pt>
                      <c:pt idx="1">
                        <c:v>94</c:v>
                      </c:pt>
                      <c:pt idx="2">
                        <c:v>94</c:v>
                      </c:pt>
                      <c:pt idx="3">
                        <c:v>94</c:v>
                      </c:pt>
                      <c:pt idx="4">
                        <c:v>92</c:v>
                      </c:pt>
                      <c:pt idx="5">
                        <c:v>92</c:v>
                      </c:pt>
                      <c:pt idx="6">
                        <c:v>89</c:v>
                      </c:pt>
                      <c:pt idx="7">
                        <c:v>88</c:v>
                      </c:pt>
                      <c:pt idx="8">
                        <c:v>88</c:v>
                      </c:pt>
                      <c:pt idx="9">
                        <c:v>87</c:v>
                      </c:pt>
                      <c:pt idx="10">
                        <c:v>85</c:v>
                      </c:pt>
                      <c:pt idx="11">
                        <c:v>85</c:v>
                      </c:pt>
                      <c:pt idx="12">
                        <c:v>85</c:v>
                      </c:pt>
                      <c:pt idx="13">
                        <c:v>82</c:v>
                      </c:pt>
                      <c:pt idx="14">
                        <c:v>81</c:v>
                      </c:pt>
                      <c:pt idx="15">
                        <c:v>76</c:v>
                      </c:pt>
                      <c:pt idx="16">
                        <c:v>74</c:v>
                      </c:pt>
                      <c:pt idx="17">
                        <c:v>70</c:v>
                      </c:pt>
                      <c:pt idx="18">
                        <c:v>65</c:v>
                      </c:pt>
                      <c:pt idx="19">
                        <c:v>58</c:v>
                      </c:pt>
                      <c:pt idx="20">
                        <c:v>55</c:v>
                      </c:pt>
                      <c:pt idx="21">
                        <c:v>54</c:v>
                      </c:pt>
                      <c:pt idx="22">
                        <c:v>49</c:v>
                      </c:pt>
                      <c:pt idx="23">
                        <c:v>48</c:v>
                      </c:pt>
                      <c:pt idx="24">
                        <c:v>47</c:v>
                      </c:pt>
                      <c:pt idx="25">
                        <c:v>46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20-8CA5-4487-8B81-20A6BF29C6A6}"/>
                  </c:ext>
                </c:extLst>
              </c15:ser>
            </c15:filteredScatterSeries>
          </c:ext>
        </c:extLst>
      </c:scatterChart>
      <c:valAx>
        <c:axId val="593486504"/>
        <c:scaling>
          <c:orientation val="minMax"/>
          <c:max val="28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cap="all" baseline="0">
                    <a:effectLst/>
                  </a:rPr>
                  <a:t>Country Number, in Descending Order of climate concern (personal impacts: 'total')</a:t>
                </a:r>
                <a:endParaRPr lang="en-GB" sz="12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6509192"/>
        <c:crosses val="autoZero"/>
        <c:crossBetween val="midCat"/>
      </c:valAx>
      <c:valAx>
        <c:axId val="606509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2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200" b="0" i="0" cap="all" baseline="0">
                    <a:effectLst/>
                  </a:rPr>
                  <a:t>%  Religiosity / climate concern </a:t>
                </a:r>
                <a:r>
                  <a:rPr lang="en-GB" sz="1200" b="1" i="0" cap="all" baseline="0">
                    <a:effectLst/>
                  </a:rPr>
                  <a:t>- 13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2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34865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3175</xdr:colOff>
      <xdr:row>65</xdr:row>
      <xdr:rowOff>177800</xdr:rowOff>
    </xdr:from>
    <xdr:to>
      <xdr:col>22</xdr:col>
      <xdr:colOff>12701</xdr:colOff>
      <xdr:row>93</xdr:row>
      <xdr:rowOff>165100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FFC03B3-4B69-4BBB-8840-755CF56A7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9524</xdr:colOff>
      <xdr:row>35</xdr:row>
      <xdr:rowOff>0</xdr:rowOff>
    </xdr:from>
    <xdr:to>
      <xdr:col>21</xdr:col>
      <xdr:colOff>603250</xdr:colOff>
      <xdr:row>62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80B82C2-8B52-4BE0-9858-AA6B1E415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704850</xdr:colOff>
      <xdr:row>96</xdr:row>
      <xdr:rowOff>228600</xdr:rowOff>
    </xdr:from>
    <xdr:to>
      <xdr:col>22</xdr:col>
      <xdr:colOff>6350</xdr:colOff>
      <xdr:row>122</xdr:row>
      <xdr:rowOff>171450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436219B-D0B5-4CB2-BFA1-EA8CAAE6A9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12701</xdr:colOff>
      <xdr:row>126</xdr:row>
      <xdr:rowOff>12700</xdr:rowOff>
    </xdr:from>
    <xdr:to>
      <xdr:col>22</xdr:col>
      <xdr:colOff>0</xdr:colOff>
      <xdr:row>154</xdr:row>
      <xdr:rowOff>12700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F8137D3-00F1-4EB3-B4D7-616F0D523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9525</xdr:colOff>
      <xdr:row>188</xdr:row>
      <xdr:rowOff>9524</xdr:rowOff>
    </xdr:from>
    <xdr:to>
      <xdr:col>22</xdr:col>
      <xdr:colOff>6351</xdr:colOff>
      <xdr:row>218</xdr:row>
      <xdr:rowOff>19050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7DC2459-5EDD-451C-B030-9872140E5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6350</xdr:colOff>
      <xdr:row>221</xdr:row>
      <xdr:rowOff>9524</xdr:rowOff>
    </xdr:from>
    <xdr:to>
      <xdr:col>22</xdr:col>
      <xdr:colOff>6350</xdr:colOff>
      <xdr:row>251</xdr:row>
      <xdr:rowOff>12700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1DE43852-B37C-4F29-A875-68973DF59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3175</xdr:colOff>
      <xdr:row>254</xdr:row>
      <xdr:rowOff>3174</xdr:rowOff>
    </xdr:from>
    <xdr:to>
      <xdr:col>22</xdr:col>
      <xdr:colOff>6351</xdr:colOff>
      <xdr:row>283</xdr:row>
      <xdr:rowOff>177799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A06DC56-7B0F-4B46-9D53-04E6CE835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9525</xdr:colOff>
      <xdr:row>157</xdr:row>
      <xdr:rowOff>9524</xdr:rowOff>
    </xdr:from>
    <xdr:to>
      <xdr:col>22</xdr:col>
      <xdr:colOff>6351</xdr:colOff>
      <xdr:row>184</xdr:row>
      <xdr:rowOff>12700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9C596B1C-1DF9-4002-A092-56205EE3B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4</xdr:row>
      <xdr:rowOff>6350</xdr:rowOff>
    </xdr:from>
    <xdr:to>
      <xdr:col>22</xdr:col>
      <xdr:colOff>0</xdr:colOff>
      <xdr:row>32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35CD5A6A-6B93-4AD8-AD17-E82DEB2254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6350</xdr:colOff>
      <xdr:row>287</xdr:row>
      <xdr:rowOff>9524</xdr:rowOff>
    </xdr:from>
    <xdr:to>
      <xdr:col>20</xdr:col>
      <xdr:colOff>1</xdr:colOff>
      <xdr:row>307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406F64-27B4-48F9-B124-90002ADA3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24</xdr:col>
      <xdr:colOff>0</xdr:colOff>
      <xdr:row>35</xdr:row>
      <xdr:rowOff>6350</xdr:rowOff>
    </xdr:from>
    <xdr:to>
      <xdr:col>38</xdr:col>
      <xdr:colOff>431800</xdr:colOff>
      <xdr:row>64</xdr:row>
      <xdr:rowOff>6350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4FF5DA-FCA0-4332-95FE-9E8F51FD65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0</xdr:colOff>
      <xdr:row>4</xdr:row>
      <xdr:rowOff>0</xdr:rowOff>
    </xdr:from>
    <xdr:to>
      <xdr:col>38</xdr:col>
      <xdr:colOff>12700</xdr:colOff>
      <xdr:row>32</xdr:row>
      <xdr:rowOff>12700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3964A7F-D57A-4600-9AB4-B091EC635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24</xdr:col>
      <xdr:colOff>0</xdr:colOff>
      <xdr:row>66</xdr:row>
      <xdr:rowOff>0</xdr:rowOff>
    </xdr:from>
    <xdr:to>
      <xdr:col>38</xdr:col>
      <xdr:colOff>12700</xdr:colOff>
      <xdr:row>94</xdr:row>
      <xdr:rowOff>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D25C2AD8-FD79-43F4-A86F-A5652AC4AB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24</xdr:col>
      <xdr:colOff>0</xdr:colOff>
      <xdr:row>97</xdr:row>
      <xdr:rowOff>0</xdr:rowOff>
    </xdr:from>
    <xdr:to>
      <xdr:col>38</xdr:col>
      <xdr:colOff>438150</xdr:colOff>
      <xdr:row>123</xdr:row>
      <xdr:rowOff>228600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26BDE585-1C5C-47EF-8C04-5DED0E28C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24</xdr:col>
      <xdr:colOff>0</xdr:colOff>
      <xdr:row>126</xdr:row>
      <xdr:rowOff>0</xdr:rowOff>
    </xdr:from>
    <xdr:to>
      <xdr:col>38</xdr:col>
      <xdr:colOff>12700</xdr:colOff>
      <xdr:row>154</xdr:row>
      <xdr:rowOff>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744DC37-86DD-4B5B-BFD5-B198566BE1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24</xdr:col>
      <xdr:colOff>0</xdr:colOff>
      <xdr:row>157</xdr:row>
      <xdr:rowOff>0</xdr:rowOff>
    </xdr:from>
    <xdr:to>
      <xdr:col>38</xdr:col>
      <xdr:colOff>12700</xdr:colOff>
      <xdr:row>184</xdr:row>
      <xdr:rowOff>19050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A79652B4-514E-4FD5-89DB-EA46375E3F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22</xdr:col>
      <xdr:colOff>0</xdr:colOff>
      <xdr:row>287</xdr:row>
      <xdr:rowOff>0</xdr:rowOff>
    </xdr:from>
    <xdr:to>
      <xdr:col>32</xdr:col>
      <xdr:colOff>12700</xdr:colOff>
      <xdr:row>307</xdr:row>
      <xdr:rowOff>12700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861A666-4237-4BDC-8E44-37F8E27BC8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23</xdr:col>
      <xdr:colOff>606424</xdr:colOff>
      <xdr:row>188</xdr:row>
      <xdr:rowOff>3175</xdr:rowOff>
    </xdr:from>
    <xdr:to>
      <xdr:col>37</xdr:col>
      <xdr:colOff>603250</xdr:colOff>
      <xdr:row>218</xdr:row>
      <xdr:rowOff>6351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41B5010-ABC1-43C2-ACB6-599FC65D0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24</xdr:col>
      <xdr:colOff>0</xdr:colOff>
      <xdr:row>221</xdr:row>
      <xdr:rowOff>0</xdr:rowOff>
    </xdr:from>
    <xdr:to>
      <xdr:col>37</xdr:col>
      <xdr:colOff>606426</xdr:colOff>
      <xdr:row>251</xdr:row>
      <xdr:rowOff>3176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B855F85-70F1-481A-ADEA-DD8C37C8C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24</xdr:col>
      <xdr:colOff>0</xdr:colOff>
      <xdr:row>254</xdr:row>
      <xdr:rowOff>0</xdr:rowOff>
    </xdr:from>
    <xdr:to>
      <xdr:col>37</xdr:col>
      <xdr:colOff>606426</xdr:colOff>
      <xdr:row>284</xdr:row>
      <xdr:rowOff>19050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70B81F5-ECA4-4264-A1F6-6F0E47A3A3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892174</xdr:colOff>
      <xdr:row>309</xdr:row>
      <xdr:rowOff>777874</xdr:rowOff>
    </xdr:from>
    <xdr:to>
      <xdr:col>18</xdr:col>
      <xdr:colOff>6349</xdr:colOff>
      <xdr:row>333</xdr:row>
      <xdr:rowOff>228599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BC33241-034B-41B8-A58A-F2ABF59E1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7</xdr:col>
      <xdr:colOff>9524</xdr:colOff>
      <xdr:row>335</xdr:row>
      <xdr:rowOff>3174</xdr:rowOff>
    </xdr:from>
    <xdr:to>
      <xdr:col>17</xdr:col>
      <xdr:colOff>609599</xdr:colOff>
      <xdr:row>358</xdr:row>
      <xdr:rowOff>228599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9DC9F02-308D-412D-A7A0-FDAA44437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8</xdr:col>
      <xdr:colOff>3174</xdr:colOff>
      <xdr:row>363</xdr:row>
      <xdr:rowOff>9525</xdr:rowOff>
    </xdr:from>
    <xdr:to>
      <xdr:col>22</xdr:col>
      <xdr:colOff>6349</xdr:colOff>
      <xdr:row>388</xdr:row>
      <xdr:rowOff>177800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2D8C4532-C2E4-42D7-B743-323DF24A2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23</xdr:col>
      <xdr:colOff>3174</xdr:colOff>
      <xdr:row>363</xdr:row>
      <xdr:rowOff>3174</xdr:rowOff>
    </xdr:from>
    <xdr:to>
      <xdr:col>37</xdr:col>
      <xdr:colOff>311150</xdr:colOff>
      <xdr:row>390</xdr:row>
      <xdr:rowOff>44450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E1BE7DFD-4B57-46AD-8758-1470BBB21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8</xdr:col>
      <xdr:colOff>0</xdr:colOff>
      <xdr:row>392</xdr:row>
      <xdr:rowOff>9524</xdr:rowOff>
    </xdr:from>
    <xdr:to>
      <xdr:col>21</xdr:col>
      <xdr:colOff>603250</xdr:colOff>
      <xdr:row>418</xdr:row>
      <xdr:rowOff>6349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B8C20BF2-9A32-4B69-AEAA-E9EE9BDE0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23</xdr:col>
      <xdr:colOff>0</xdr:colOff>
      <xdr:row>391</xdr:row>
      <xdr:rowOff>177800</xdr:rowOff>
    </xdr:from>
    <xdr:to>
      <xdr:col>36</xdr:col>
      <xdr:colOff>603250</xdr:colOff>
      <xdr:row>418</xdr:row>
      <xdr:rowOff>12699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D45F7D0C-6354-4F6E-8806-43DD10EC3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9</xdr:col>
      <xdr:colOff>0</xdr:colOff>
      <xdr:row>420</xdr:row>
      <xdr:rowOff>180974</xdr:rowOff>
    </xdr:from>
    <xdr:to>
      <xdr:col>23</xdr:col>
      <xdr:colOff>19050</xdr:colOff>
      <xdr:row>449</xdr:row>
      <xdr:rowOff>38100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29EDE45A-2793-44FD-904A-796D4E1C6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24</xdr:col>
      <xdr:colOff>0</xdr:colOff>
      <xdr:row>421</xdr:row>
      <xdr:rowOff>3174</xdr:rowOff>
    </xdr:from>
    <xdr:to>
      <xdr:col>37</xdr:col>
      <xdr:colOff>12700</xdr:colOff>
      <xdr:row>449</xdr:row>
      <xdr:rowOff>12699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A18BF24F-820E-4453-BFBD-4805AE688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oneCell">
    <xdr:from>
      <xdr:col>38</xdr:col>
      <xdr:colOff>0</xdr:colOff>
      <xdr:row>391</xdr:row>
      <xdr:rowOff>190500</xdr:rowOff>
    </xdr:from>
    <xdr:to>
      <xdr:col>52</xdr:col>
      <xdr:colOff>291666</xdr:colOff>
      <xdr:row>418</xdr:row>
      <xdr:rowOff>12700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868E591D-2564-444B-AB12-BA89A48B9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22200" y="97643950"/>
          <a:ext cx="8826066" cy="662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0.01116</cdr:x>
      <cdr:y>0.00444</cdr:y>
    </cdr:from>
    <cdr:to>
      <cdr:x>0.06027</cdr:x>
      <cdr:y>0.07542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D16E8D6-3574-49A1-B9A7-8661CC638FE0}"/>
            </a:ext>
          </a:extLst>
        </cdr:cNvPr>
        <cdr:cNvSpPr txBox="1"/>
      </cdr:nvSpPr>
      <cdr:spPr>
        <a:xfrm xmlns:a="http://schemas.openxmlformats.org/drawingml/2006/main">
          <a:off x="95250" y="31750"/>
          <a:ext cx="419100" cy="50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2800" b="1"/>
            <a:t>1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0.79864</cdr:x>
      <cdr:y>0.50283</cdr:y>
    </cdr:from>
    <cdr:to>
      <cdr:x>0.84663</cdr:x>
      <cdr:y>0.56954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0895A88-D90B-4DF7-8763-ACF31AB83173}"/>
            </a:ext>
          </a:extLst>
        </cdr:cNvPr>
        <cdr:cNvSpPr txBox="1"/>
      </cdr:nvSpPr>
      <cdr:spPr>
        <a:xfrm xmlns:a="http://schemas.openxmlformats.org/drawingml/2006/main">
          <a:off x="4863456" y="2536826"/>
          <a:ext cx="292242" cy="336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2000">
              <a:solidFill>
                <a:srgbClr val="FF0000"/>
              </a:solidFill>
            </a:rPr>
            <a:t>*</a:t>
          </a:r>
        </a:p>
      </cdr:txBody>
    </cdr:sp>
  </cdr:relSizeAnchor>
  <cdr:relSizeAnchor xmlns:cdr="http://schemas.openxmlformats.org/drawingml/2006/chartDrawing">
    <cdr:from>
      <cdr:x>0.40563</cdr:x>
      <cdr:y>0.35683</cdr:y>
    </cdr:from>
    <cdr:to>
      <cdr:x>0.45331</cdr:x>
      <cdr:y>0.41852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5E2AAFBD-6B4D-4655-B3ED-A9A618919B1F}"/>
            </a:ext>
          </a:extLst>
        </cdr:cNvPr>
        <cdr:cNvSpPr txBox="1"/>
      </cdr:nvSpPr>
      <cdr:spPr>
        <a:xfrm xmlns:a="http://schemas.openxmlformats.org/drawingml/2006/main">
          <a:off x="2470150" y="1800226"/>
          <a:ext cx="290366" cy="311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2000">
              <a:solidFill>
                <a:srgbClr val="00B050"/>
              </a:solidFill>
            </a:rPr>
            <a:t>*</a:t>
          </a:r>
        </a:p>
      </cdr:txBody>
    </cdr:sp>
  </cdr:relSizeAnchor>
  <cdr:relSizeAnchor xmlns:cdr="http://schemas.openxmlformats.org/drawingml/2006/chartDrawing">
    <cdr:from>
      <cdr:x>0.00834</cdr:x>
      <cdr:y>0.01007</cdr:y>
    </cdr:from>
    <cdr:to>
      <cdr:x>0.10219</cdr:x>
      <cdr:y>0.11076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29E7C096-A1F3-4BB5-BCF4-A826B3DA1C3E}"/>
            </a:ext>
          </a:extLst>
        </cdr:cNvPr>
        <cdr:cNvSpPr txBox="1"/>
      </cdr:nvSpPr>
      <cdr:spPr>
        <a:xfrm xmlns:a="http://schemas.openxmlformats.org/drawingml/2006/main">
          <a:off x="50788" y="50804"/>
          <a:ext cx="571512" cy="5079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F4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0.00594</cdr:x>
      <cdr:y>0</cdr:y>
    </cdr:from>
    <cdr:to>
      <cdr:x>0.09138</cdr:x>
      <cdr:y>0.07857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9B09B8D-31FC-4308-B8E4-EFD178024BFE}"/>
            </a:ext>
          </a:extLst>
        </cdr:cNvPr>
        <cdr:cNvSpPr txBox="1"/>
      </cdr:nvSpPr>
      <cdr:spPr>
        <a:xfrm xmlns:a="http://schemas.openxmlformats.org/drawingml/2006/main">
          <a:off x="50770" y="0"/>
          <a:ext cx="730264" cy="5587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2</a:t>
          </a:r>
          <a:r>
            <a:rPr lang="en-GB" sz="1400" b="1"/>
            <a:t>xy</a:t>
          </a:r>
        </a:p>
      </cdr:txBody>
    </cdr:sp>
  </cdr:relSizeAnchor>
  <cdr:relSizeAnchor xmlns:cdr="http://schemas.openxmlformats.org/drawingml/2006/chartDrawing">
    <cdr:from>
      <cdr:x>0.66185</cdr:x>
      <cdr:y>0.82439</cdr:y>
    </cdr:from>
    <cdr:to>
      <cdr:x>0.94714</cdr:x>
      <cdr:y>0.861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A4D3DFE4-7000-4DDC-9346-855DA0FEBB2B}"/>
            </a:ext>
          </a:extLst>
        </cdr:cNvPr>
        <cdr:cNvSpPr txBox="1"/>
      </cdr:nvSpPr>
      <cdr:spPr>
        <a:xfrm xmlns:a="http://schemas.openxmlformats.org/drawingml/2006/main">
          <a:off x="5934321" y="6061970"/>
          <a:ext cx="2557967" cy="2692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000" b="1"/>
            <a:t>R</a:t>
          </a:r>
          <a:r>
            <a:rPr lang="en-GB" sz="1000" b="1" baseline="30000"/>
            <a:t>2 </a:t>
          </a:r>
          <a:r>
            <a:rPr lang="en-GB" sz="1000" b="1"/>
            <a:t>= 0.8451 without US and Vietnam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0.00594</cdr:x>
      <cdr:y>1.39363E-7</cdr:y>
    </cdr:from>
    <cdr:to>
      <cdr:x>0.07058</cdr:x>
      <cdr:y>0.07787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9B09B8D-31FC-4308-B8E4-EFD178024BFE}"/>
            </a:ext>
          </a:extLst>
        </cdr:cNvPr>
        <cdr:cNvSpPr txBox="1"/>
      </cdr:nvSpPr>
      <cdr:spPr>
        <a:xfrm xmlns:a="http://schemas.openxmlformats.org/drawingml/2006/main">
          <a:off x="50770" y="1"/>
          <a:ext cx="552484" cy="558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1</a:t>
          </a:r>
          <a:r>
            <a:rPr lang="en-GB" sz="1400" b="1"/>
            <a:t>xy</a:t>
          </a:r>
        </a:p>
      </cdr:txBody>
    </cdr:sp>
  </cdr:relSizeAnchor>
  <cdr:relSizeAnchor xmlns:cdr="http://schemas.openxmlformats.org/drawingml/2006/chartDrawing">
    <cdr:from>
      <cdr:x>0.65007</cdr:x>
      <cdr:y>0.85487</cdr:y>
    </cdr:from>
    <cdr:to>
      <cdr:x>0.91976</cdr:x>
      <cdr:y>0.89115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6351317E-7418-4BF9-AD85-E0C5EE9F805E}"/>
            </a:ext>
          </a:extLst>
        </cdr:cNvPr>
        <cdr:cNvSpPr txBox="1"/>
      </cdr:nvSpPr>
      <cdr:spPr>
        <a:xfrm xmlns:a="http://schemas.openxmlformats.org/drawingml/2006/main">
          <a:off x="5556250" y="6134100"/>
          <a:ext cx="2305050" cy="260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/>
            <a:t>R</a:t>
          </a:r>
          <a:r>
            <a:rPr lang="en-GB" sz="1000" b="1" baseline="30000"/>
            <a:t>2 </a:t>
          </a:r>
          <a:r>
            <a:rPr lang="en-GB" sz="1000" b="1"/>
            <a:t>= 0.7488 without US and Vietnam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0.00594</cdr:x>
      <cdr:y>0.00088</cdr:y>
    </cdr:from>
    <cdr:to>
      <cdr:x>0.09138</cdr:x>
      <cdr:y>0.07746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9B09B8D-31FC-4308-B8E4-EFD178024BFE}"/>
            </a:ext>
          </a:extLst>
        </cdr:cNvPr>
        <cdr:cNvSpPr txBox="1"/>
      </cdr:nvSpPr>
      <cdr:spPr>
        <a:xfrm xmlns:a="http://schemas.openxmlformats.org/drawingml/2006/main">
          <a:off x="50770" y="6350"/>
          <a:ext cx="730264" cy="5524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3</a:t>
          </a:r>
          <a:r>
            <a:rPr lang="en-GB" sz="1400" b="1"/>
            <a:t>xy</a:t>
          </a:r>
        </a:p>
      </cdr:txBody>
    </cdr:sp>
  </cdr:relSizeAnchor>
  <cdr:relSizeAnchor xmlns:cdr="http://schemas.openxmlformats.org/drawingml/2006/chartDrawing">
    <cdr:from>
      <cdr:x>0.67385</cdr:x>
      <cdr:y>0.84771</cdr:y>
    </cdr:from>
    <cdr:to>
      <cdr:x>0.94577</cdr:x>
      <cdr:y>0.89613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3C23253C-7529-4A18-BD78-DC8CEB0066F0}"/>
            </a:ext>
          </a:extLst>
        </cdr:cNvPr>
        <cdr:cNvSpPr txBox="1"/>
      </cdr:nvSpPr>
      <cdr:spPr>
        <a:xfrm xmlns:a="http://schemas.openxmlformats.org/drawingml/2006/main">
          <a:off x="5759463" y="6115016"/>
          <a:ext cx="2324128" cy="3492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/>
            <a:t>R</a:t>
          </a:r>
          <a:r>
            <a:rPr lang="en-GB" sz="1000" b="1" baseline="30000"/>
            <a:t>2 </a:t>
          </a:r>
          <a:r>
            <a:rPr lang="en-GB" sz="1000" b="1"/>
            <a:t>= 0.3694 without US and Vietnam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0.00594</cdr:x>
      <cdr:y>0</cdr:y>
    </cdr:from>
    <cdr:to>
      <cdr:x>0.09138</cdr:x>
      <cdr:y>0.07892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9B09B8D-31FC-4308-B8E4-EFD178024BFE}"/>
            </a:ext>
          </a:extLst>
        </cdr:cNvPr>
        <cdr:cNvSpPr txBox="1"/>
      </cdr:nvSpPr>
      <cdr:spPr>
        <a:xfrm xmlns:a="http://schemas.openxmlformats.org/drawingml/2006/main">
          <a:off x="50770" y="0"/>
          <a:ext cx="730264" cy="5587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4</a:t>
          </a:r>
          <a:r>
            <a:rPr lang="en-GB" sz="1400" b="1"/>
            <a:t>xy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0.00594</cdr:x>
      <cdr:y>0.0009</cdr:y>
    </cdr:from>
    <cdr:to>
      <cdr:x>0.09138</cdr:x>
      <cdr:y>0.07892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9B09B8D-31FC-4308-B8E4-EFD178024BFE}"/>
            </a:ext>
          </a:extLst>
        </cdr:cNvPr>
        <cdr:cNvSpPr txBox="1"/>
      </cdr:nvSpPr>
      <cdr:spPr>
        <a:xfrm xmlns:a="http://schemas.openxmlformats.org/drawingml/2006/main">
          <a:off x="50770" y="6351"/>
          <a:ext cx="730264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F1</a:t>
          </a:r>
          <a:r>
            <a:rPr lang="en-GB" sz="1400" b="1"/>
            <a:t>xy</a:t>
          </a:r>
        </a:p>
      </cdr:txBody>
    </cdr:sp>
  </cdr:relSizeAnchor>
  <cdr:relSizeAnchor xmlns:cdr="http://schemas.openxmlformats.org/drawingml/2006/chartDrawing">
    <cdr:from>
      <cdr:x>0.68648</cdr:x>
      <cdr:y>0.83767</cdr:y>
    </cdr:from>
    <cdr:to>
      <cdr:x>0.9584</cdr:x>
      <cdr:y>0.887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B1F38C0D-79D6-40AB-B49A-CACC011778B1}"/>
            </a:ext>
          </a:extLst>
        </cdr:cNvPr>
        <cdr:cNvSpPr txBox="1"/>
      </cdr:nvSpPr>
      <cdr:spPr>
        <a:xfrm xmlns:a="http://schemas.openxmlformats.org/drawingml/2006/main">
          <a:off x="5867400" y="5930900"/>
          <a:ext cx="2324100" cy="349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/>
            <a:t>R</a:t>
          </a:r>
          <a:r>
            <a:rPr lang="en-GB" sz="1000" b="1" baseline="30000"/>
            <a:t>2 </a:t>
          </a:r>
          <a:r>
            <a:rPr lang="en-GB" sz="1000" b="1"/>
            <a:t>= 0.0299 without US and Vietnam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0.00594</cdr:x>
      <cdr:y>0</cdr:y>
    </cdr:from>
    <cdr:to>
      <cdr:x>0.09138</cdr:x>
      <cdr:y>0.0808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9B09B8D-31FC-4308-B8E4-EFD178024BFE}"/>
            </a:ext>
          </a:extLst>
        </cdr:cNvPr>
        <cdr:cNvSpPr txBox="1"/>
      </cdr:nvSpPr>
      <cdr:spPr>
        <a:xfrm xmlns:a="http://schemas.openxmlformats.org/drawingml/2006/main">
          <a:off x="50770" y="0"/>
          <a:ext cx="730264" cy="558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F2</a:t>
          </a:r>
          <a:r>
            <a:rPr lang="en-GB" sz="1400" b="1"/>
            <a:t>xy</a:t>
          </a:r>
        </a:p>
      </cdr:txBody>
    </cdr:sp>
  </cdr:relSizeAnchor>
  <cdr:relSizeAnchor xmlns:cdr="http://schemas.openxmlformats.org/drawingml/2006/chartDrawing">
    <cdr:from>
      <cdr:x>0.64413</cdr:x>
      <cdr:y>0.84389</cdr:y>
    </cdr:from>
    <cdr:to>
      <cdr:x>0.91605</cdr:x>
      <cdr:y>0.8944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08128E7-D296-4E48-98B5-2051D5D8AB69}"/>
            </a:ext>
          </a:extLst>
        </cdr:cNvPr>
        <cdr:cNvSpPr txBox="1"/>
      </cdr:nvSpPr>
      <cdr:spPr>
        <a:xfrm xmlns:a="http://schemas.openxmlformats.org/drawingml/2006/main">
          <a:off x="5505450" y="5835650"/>
          <a:ext cx="2324100" cy="349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/>
            <a:t>R</a:t>
          </a:r>
          <a:r>
            <a:rPr lang="en-GB" sz="1000" b="1" baseline="30000"/>
            <a:t>2 </a:t>
          </a:r>
          <a:r>
            <a:rPr lang="en-GB" sz="1000" b="1"/>
            <a:t>= 0.0513 without US and Vietnam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0.00832</cdr:x>
      <cdr:y>0.00251</cdr:y>
    </cdr:from>
    <cdr:to>
      <cdr:x>0.12786</cdr:x>
      <cdr:y>0.11041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49B09B8D-31FC-4308-B8E4-EFD178024BFE}"/>
            </a:ext>
          </a:extLst>
        </cdr:cNvPr>
        <cdr:cNvSpPr txBox="1"/>
      </cdr:nvSpPr>
      <cdr:spPr>
        <a:xfrm xmlns:a="http://schemas.openxmlformats.org/drawingml/2006/main">
          <a:off x="50824" y="12700"/>
          <a:ext cx="730234" cy="546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F4</a:t>
          </a:r>
          <a:r>
            <a:rPr lang="en-GB" sz="1400" b="1"/>
            <a:t>xy</a:t>
          </a:r>
        </a:p>
      </cdr:txBody>
    </cdr:sp>
  </cdr:relSizeAnchor>
  <cdr:relSizeAnchor xmlns:cdr="http://schemas.openxmlformats.org/drawingml/2006/chartDrawing">
    <cdr:from>
      <cdr:x>0.5499</cdr:x>
      <cdr:y>0.71393</cdr:y>
    </cdr:from>
    <cdr:to>
      <cdr:x>0.82328</cdr:x>
      <cdr:y>0.79674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91F357BC-7B6A-413F-91FC-B2819976FAE0}"/>
            </a:ext>
          </a:extLst>
        </cdr:cNvPr>
        <cdr:cNvSpPr txBox="1"/>
      </cdr:nvSpPr>
      <cdr:spPr>
        <a:xfrm xmlns:a="http://schemas.openxmlformats.org/drawingml/2006/main">
          <a:off x="3359150" y="3613150"/>
          <a:ext cx="1670050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 b="1"/>
            <a:t>R</a:t>
          </a:r>
          <a:r>
            <a:rPr lang="en-GB" sz="1000" b="1" baseline="30000"/>
            <a:t>2 </a:t>
          </a:r>
          <a:r>
            <a:rPr lang="en-GB" sz="1000" b="1"/>
            <a:t>= 0.3183 without US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0.52103</cdr:x>
      <cdr:y>0.32585</cdr:y>
    </cdr:from>
    <cdr:to>
      <cdr:x>0.58288</cdr:x>
      <cdr:y>0.39102</cdr:y>
    </cdr:to>
    <cdr:sp macro="" textlink="">
      <cdr:nvSpPr>
        <cdr:cNvPr id="7" name="Oval 6">
          <a:extLst xmlns:a="http://schemas.openxmlformats.org/drawingml/2006/main">
            <a:ext uri="{FF2B5EF4-FFF2-40B4-BE49-F238E27FC236}">
              <a16:creationId xmlns:a16="http://schemas.microsoft.com/office/drawing/2014/main" id="{F44EBAC3-BB0A-41FA-B93E-8DC57A2A324E}"/>
            </a:ext>
          </a:extLst>
        </cdr:cNvPr>
        <cdr:cNvSpPr/>
      </cdr:nvSpPr>
      <cdr:spPr>
        <a:xfrm xmlns:a="http://schemas.openxmlformats.org/drawingml/2006/main">
          <a:off x="4444999" y="2444735"/>
          <a:ext cx="527657" cy="48894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0.00595</cdr:x>
      <cdr:y>0.00677</cdr:y>
    </cdr:from>
    <cdr:to>
      <cdr:x>0.0722</cdr:x>
      <cdr:y>0.07448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073FAA5C-4085-4030-BBB7-98A3BAB88F5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65150" cy="507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5</a:t>
          </a:r>
          <a:r>
            <a:rPr lang="en-GB" sz="1400" b="0"/>
            <a:t>xy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0.57632</cdr:x>
      <cdr:y>0.58377</cdr:y>
    </cdr:from>
    <cdr:to>
      <cdr:x>0.62686</cdr:x>
      <cdr:y>0.62081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C6078174-2C7B-42EB-B61E-3C83BAC3404F}"/>
            </a:ext>
          </a:extLst>
        </cdr:cNvPr>
        <cdr:cNvSpPr txBox="1"/>
      </cdr:nvSpPr>
      <cdr:spPr>
        <a:xfrm xmlns:a="http://schemas.openxmlformats.org/drawingml/2006/main">
          <a:off x="4989940" y="4203665"/>
          <a:ext cx="437587" cy="266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2000">
              <a:solidFill>
                <a:srgbClr val="FF0000"/>
              </a:solidFill>
            </a:rPr>
            <a:t>*</a:t>
          </a:r>
        </a:p>
      </cdr:txBody>
    </cdr:sp>
  </cdr:relSizeAnchor>
  <cdr:relSizeAnchor xmlns:cdr="http://schemas.openxmlformats.org/drawingml/2006/chartDrawing">
    <cdr:from>
      <cdr:x>0.36826</cdr:x>
      <cdr:y>0.42328</cdr:y>
    </cdr:from>
    <cdr:to>
      <cdr:x>0.40914</cdr:x>
      <cdr:y>0.47707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02C96561-141E-4427-ACD8-02C039A6A024}"/>
            </a:ext>
          </a:extLst>
        </cdr:cNvPr>
        <cdr:cNvSpPr txBox="1"/>
      </cdr:nvSpPr>
      <cdr:spPr>
        <a:xfrm xmlns:a="http://schemas.openxmlformats.org/drawingml/2006/main">
          <a:off x="3146425" y="3048000"/>
          <a:ext cx="349250" cy="3873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2000">
              <a:solidFill>
                <a:srgbClr val="00B050"/>
              </a:solidFill>
            </a:rPr>
            <a:t>*</a:t>
          </a:r>
        </a:p>
      </cdr:txBody>
    </cdr:sp>
  </cdr:relSizeAnchor>
  <cdr:relSizeAnchor xmlns:cdr="http://schemas.openxmlformats.org/drawingml/2006/chartDrawing">
    <cdr:from>
      <cdr:x>0.20922</cdr:x>
      <cdr:y>0.59347</cdr:y>
    </cdr:from>
    <cdr:to>
      <cdr:x>0.2657</cdr:x>
      <cdr:y>0.65432</cdr:y>
    </cdr:to>
    <cdr:sp macro="" textlink="">
      <cdr:nvSpPr>
        <cdr:cNvPr id="4" name="Oval 3">
          <a:extLst xmlns:a="http://schemas.openxmlformats.org/drawingml/2006/main">
            <a:ext uri="{FF2B5EF4-FFF2-40B4-BE49-F238E27FC236}">
              <a16:creationId xmlns:a16="http://schemas.microsoft.com/office/drawing/2014/main" id="{67C8BE7F-0E3C-4FB6-B17A-6FD09668642B}"/>
            </a:ext>
          </a:extLst>
        </cdr:cNvPr>
        <cdr:cNvSpPr/>
      </cdr:nvSpPr>
      <cdr:spPr>
        <a:xfrm xmlns:a="http://schemas.openxmlformats.org/drawingml/2006/main">
          <a:off x="1787525" y="4273550"/>
          <a:ext cx="482600" cy="43815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0.59049</cdr:x>
      <cdr:y>0.44621</cdr:y>
    </cdr:from>
    <cdr:to>
      <cdr:x>0.59049</cdr:x>
      <cdr:y>0.47443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927854E4-A2D7-4C4E-BDF2-E679D3DAD699}"/>
            </a:ext>
          </a:extLst>
        </cdr:cNvPr>
        <cdr:cNvCxnSpPr/>
      </cdr:nvCxnSpPr>
      <cdr:spPr>
        <a:xfrm xmlns:a="http://schemas.openxmlformats.org/drawingml/2006/main">
          <a:off x="5045075" y="3213100"/>
          <a:ext cx="0" cy="20320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rgbClr val="FF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0.56001</cdr:x>
      <cdr:y>0.43871</cdr:y>
    </cdr:from>
    <cdr:to>
      <cdr:x>0.58528</cdr:x>
      <cdr:y>0.44092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4985E669-4F78-4CBD-B852-BD7A0BC6FABB}"/>
            </a:ext>
          </a:extLst>
        </cdr:cNvPr>
        <cdr:cNvCxnSpPr/>
      </cdr:nvCxnSpPr>
      <cdr:spPr>
        <a:xfrm xmlns:a="http://schemas.openxmlformats.org/drawingml/2006/main" flipH="1">
          <a:off x="4784725" y="3159125"/>
          <a:ext cx="215900" cy="15875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rgbClr val="00B05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0.00595</cdr:x>
      <cdr:y>0.00705</cdr:y>
    </cdr:from>
    <cdr:to>
      <cdr:x>0.055</cdr:x>
      <cdr:y>0.0776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29E7C096-A1F3-4BB5-BCF4-A826B3DA1C3E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419100" cy="50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3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0.47637</cdr:x>
      <cdr:y>0.32586</cdr:y>
    </cdr:from>
    <cdr:to>
      <cdr:x>0.5732</cdr:x>
      <cdr:y>0.36563</cdr:y>
    </cdr:to>
    <cdr:sp macro="" textlink="">
      <cdr:nvSpPr>
        <cdr:cNvPr id="7" name="Oval 6">
          <a:extLst xmlns:a="http://schemas.openxmlformats.org/drawingml/2006/main">
            <a:ext uri="{FF2B5EF4-FFF2-40B4-BE49-F238E27FC236}">
              <a16:creationId xmlns:a16="http://schemas.microsoft.com/office/drawing/2014/main" id="{F44EBAC3-BB0A-41FA-B93E-8DC57A2A324E}"/>
            </a:ext>
          </a:extLst>
        </cdr:cNvPr>
        <cdr:cNvSpPr/>
      </cdr:nvSpPr>
      <cdr:spPr>
        <a:xfrm xmlns:a="http://schemas.openxmlformats.org/drawingml/2006/main">
          <a:off x="4064001" y="2444749"/>
          <a:ext cx="826106" cy="298425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0.00595</cdr:x>
      <cdr:y>0.00677</cdr:y>
    </cdr:from>
    <cdr:to>
      <cdr:x>0.0722</cdr:x>
      <cdr:y>0.07448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B150B41B-50F8-42DF-8A4A-4A04AADB4E74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65150" cy="507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6</a:t>
          </a:r>
          <a:r>
            <a:rPr lang="en-GB" sz="1400" b="0"/>
            <a:t>xy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0.00595</cdr:x>
      <cdr:y>0.00693</cdr:y>
    </cdr:from>
    <cdr:to>
      <cdr:x>0.09155</cdr:x>
      <cdr:y>0.07619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9B09B8D-31FC-4308-B8E4-EFD178024BFE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730250" cy="507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F3</a:t>
          </a:r>
          <a:r>
            <a:rPr lang="en-GB" sz="1400" b="1"/>
            <a:t>xy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0.00732</cdr:x>
      <cdr:y>0.009</cdr:y>
    </cdr:from>
    <cdr:to>
      <cdr:x>0.09237</cdr:x>
      <cdr:y>0.09905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211B508-6141-4DA6-8A6C-AC58A656BB66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90577" cy="5080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F5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0.00734</cdr:x>
      <cdr:y>0.00902</cdr:y>
    </cdr:from>
    <cdr:to>
      <cdr:x>0.09262</cdr:x>
      <cdr:y>0.09927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A7F64A4-7ECF-4394-B5F1-55EF0CFC8569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90577" cy="5080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F6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0.00587</cdr:x>
      <cdr:y>0.0077</cdr:y>
    </cdr:from>
    <cdr:to>
      <cdr:x>0.07413</cdr:x>
      <cdr:y>0.08474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1073E1A-737E-404E-ADFF-3EA448D1FE47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90577" cy="5080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7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0.00595</cdr:x>
      <cdr:y>0.0077</cdr:y>
    </cdr:from>
    <cdr:to>
      <cdr:x>0.08739</cdr:x>
      <cdr:y>0.08466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78FEE99-0AFD-4A2D-B1EA-EA7970C8A410}"/>
            </a:ext>
          </a:extLst>
        </cdr:cNvPr>
        <cdr:cNvSpPr txBox="1"/>
      </cdr:nvSpPr>
      <cdr:spPr>
        <a:xfrm xmlns:a="http://schemas.openxmlformats.org/drawingml/2006/main">
          <a:off x="50799" y="50826"/>
          <a:ext cx="695327" cy="50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7</a:t>
          </a:r>
          <a:r>
            <a:rPr lang="en-GB" sz="1400" b="1"/>
            <a:t>xy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0.52241</cdr:x>
      <cdr:y>0.18837</cdr:y>
    </cdr:from>
    <cdr:to>
      <cdr:x>0.58426</cdr:x>
      <cdr:y>0.26718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AB73188B-08E1-4BA9-88DF-2EC11E343A49}"/>
            </a:ext>
          </a:extLst>
        </cdr:cNvPr>
        <cdr:cNvSpPr/>
      </cdr:nvSpPr>
      <cdr:spPr>
        <a:xfrm xmlns:a="http://schemas.openxmlformats.org/drawingml/2006/main">
          <a:off x="4514850" y="1244600"/>
          <a:ext cx="534498" cy="52071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0.00588</cdr:x>
      <cdr:y>0.00769</cdr:y>
    </cdr:from>
    <cdr:to>
      <cdr:x>0.07421</cdr:x>
      <cdr:y>0.08458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5F5C013A-C909-46C5-B3F0-358DCEDE7288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90576" cy="508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F7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0.52643</cdr:x>
      <cdr:y>0.16188</cdr:y>
    </cdr:from>
    <cdr:to>
      <cdr:x>0.58911</cdr:x>
      <cdr:y>0.24042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F65C580F-CBF3-4082-A0B3-5CCC5E061A4B}"/>
            </a:ext>
          </a:extLst>
        </cdr:cNvPr>
        <cdr:cNvSpPr/>
      </cdr:nvSpPr>
      <cdr:spPr>
        <a:xfrm xmlns:a="http://schemas.openxmlformats.org/drawingml/2006/main">
          <a:off x="4489450" y="1073150"/>
          <a:ext cx="534498" cy="52071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0.00596</cdr:x>
      <cdr:y>0.00382</cdr:y>
    </cdr:from>
    <cdr:to>
      <cdr:x>0.09308</cdr:x>
      <cdr:y>0.08429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E803452E-45D3-4023-818E-ECAB9F5BF8D6}"/>
            </a:ext>
          </a:extLst>
        </cdr:cNvPr>
        <cdr:cNvSpPr txBox="1"/>
      </cdr:nvSpPr>
      <cdr:spPr>
        <a:xfrm xmlns:a="http://schemas.openxmlformats.org/drawingml/2006/main">
          <a:off x="50827" y="25373"/>
          <a:ext cx="742923" cy="5344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F7</a:t>
          </a:r>
          <a:r>
            <a:rPr lang="en-GB" sz="1400" b="1"/>
            <a:t>xy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0.00594</cdr:x>
      <cdr:y>0.00724</cdr:y>
    </cdr:from>
    <cdr:to>
      <cdr:x>0.098</cdr:x>
      <cdr:y>0.07961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744828F-C2B3-4596-868E-F505B67B7CF6}"/>
            </a:ext>
          </a:extLst>
        </cdr:cNvPr>
        <cdr:cNvSpPr txBox="1"/>
      </cdr:nvSpPr>
      <cdr:spPr>
        <a:xfrm xmlns:a="http://schemas.openxmlformats.org/drawingml/2006/main">
          <a:off x="50807" y="50824"/>
          <a:ext cx="787393" cy="508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F8a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0.0064</cdr:x>
      <cdr:y>0</cdr:y>
    </cdr:from>
    <cdr:to>
      <cdr:x>0.1056</cdr:x>
      <cdr:y>0.07997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EE6FC22-93A1-4910-BD6C-2366ABCF260D}"/>
            </a:ext>
          </a:extLst>
        </cdr:cNvPr>
        <cdr:cNvSpPr txBox="1"/>
      </cdr:nvSpPr>
      <cdr:spPr>
        <a:xfrm xmlns:a="http://schemas.openxmlformats.org/drawingml/2006/main">
          <a:off x="50800" y="0"/>
          <a:ext cx="787400" cy="558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F8b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0.70257</cdr:x>
      <cdr:y>0.58088</cdr:y>
    </cdr:from>
    <cdr:to>
      <cdr:x>0.74506</cdr:x>
      <cdr:y>0.62556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FC2AB38-9714-4EC9-ABAC-9A8688FF29F1}"/>
            </a:ext>
          </a:extLst>
        </cdr:cNvPr>
        <cdr:cNvSpPr txBox="1"/>
      </cdr:nvSpPr>
      <cdr:spPr>
        <a:xfrm xmlns:a="http://schemas.openxmlformats.org/drawingml/2006/main">
          <a:off x="6065126" y="4127512"/>
          <a:ext cx="366809" cy="3174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2000">
              <a:solidFill>
                <a:srgbClr val="FF0000"/>
              </a:solidFill>
            </a:rPr>
            <a:t>*</a:t>
          </a:r>
        </a:p>
      </cdr:txBody>
    </cdr:sp>
  </cdr:relSizeAnchor>
  <cdr:relSizeAnchor xmlns:cdr="http://schemas.openxmlformats.org/drawingml/2006/chartDrawing">
    <cdr:from>
      <cdr:x>0.52739</cdr:x>
      <cdr:y>0.45845</cdr:y>
    </cdr:from>
    <cdr:to>
      <cdr:x>0.5833</cdr:x>
      <cdr:y>0.49866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498D631-4233-495B-8600-D1C17F9E378C}"/>
            </a:ext>
          </a:extLst>
        </cdr:cNvPr>
        <cdr:cNvSpPr txBox="1"/>
      </cdr:nvSpPr>
      <cdr:spPr>
        <a:xfrm xmlns:a="http://schemas.openxmlformats.org/drawingml/2006/main">
          <a:off x="4492626" y="3257550"/>
          <a:ext cx="4762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2000">
              <a:solidFill>
                <a:srgbClr val="00B050"/>
              </a:solidFill>
            </a:rPr>
            <a:t>*</a:t>
          </a:r>
        </a:p>
      </cdr:txBody>
    </cdr:sp>
  </cdr:relSizeAnchor>
  <cdr:relSizeAnchor xmlns:cdr="http://schemas.openxmlformats.org/drawingml/2006/chartDrawing">
    <cdr:from>
      <cdr:x>0.11442</cdr:x>
      <cdr:y>0.58177</cdr:y>
    </cdr:from>
    <cdr:to>
      <cdr:x>0.17108</cdr:x>
      <cdr:y>0.64701</cdr:y>
    </cdr:to>
    <cdr:sp macro="" textlink="">
      <cdr:nvSpPr>
        <cdr:cNvPr id="4" name="Oval 3">
          <a:extLst xmlns:a="http://schemas.openxmlformats.org/drawingml/2006/main">
            <a:ext uri="{FF2B5EF4-FFF2-40B4-BE49-F238E27FC236}">
              <a16:creationId xmlns:a16="http://schemas.microsoft.com/office/drawing/2014/main" id="{03FAC61B-327A-4BB9-B523-836134AEBCB5}"/>
            </a:ext>
          </a:extLst>
        </cdr:cNvPr>
        <cdr:cNvSpPr/>
      </cdr:nvSpPr>
      <cdr:spPr>
        <a:xfrm xmlns:a="http://schemas.openxmlformats.org/drawingml/2006/main">
          <a:off x="974726" y="4133850"/>
          <a:ext cx="482600" cy="46355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0.71972</cdr:x>
      <cdr:y>0.44504</cdr:y>
    </cdr:from>
    <cdr:to>
      <cdr:x>0.71972</cdr:x>
      <cdr:y>0.47811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FE9D571F-8260-4D9C-9B22-719DF908EFE6}"/>
            </a:ext>
          </a:extLst>
        </cdr:cNvPr>
        <cdr:cNvCxnSpPr/>
      </cdr:nvCxnSpPr>
      <cdr:spPr>
        <a:xfrm xmlns:a="http://schemas.openxmlformats.org/drawingml/2006/main">
          <a:off x="6130926" y="3162300"/>
          <a:ext cx="0" cy="23495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rgbClr val="FF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0.68841</cdr:x>
      <cdr:y>0.43968</cdr:y>
    </cdr:from>
    <cdr:to>
      <cdr:x>0.7145</cdr:x>
      <cdr:y>0.44861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5126C173-E6E2-4F55-A128-50D4B25CD086}"/>
            </a:ext>
          </a:extLst>
        </cdr:cNvPr>
        <cdr:cNvCxnSpPr/>
      </cdr:nvCxnSpPr>
      <cdr:spPr>
        <a:xfrm xmlns:a="http://schemas.openxmlformats.org/drawingml/2006/main" flipH="1">
          <a:off x="5864226" y="3124200"/>
          <a:ext cx="222250" cy="6350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rgbClr val="00B05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0.00596</cdr:x>
      <cdr:y>0.00715</cdr:y>
    </cdr:from>
    <cdr:to>
      <cdr:x>0.05516</cdr:x>
      <cdr:y>0.07864</cdr:y>
    </cdr:to>
    <cdr:sp macro="" textlink="">
      <cdr:nvSpPr>
        <cdr:cNvPr id="18" name="TextBox 1">
          <a:extLst xmlns:a="http://schemas.openxmlformats.org/drawingml/2006/main">
            <a:ext uri="{FF2B5EF4-FFF2-40B4-BE49-F238E27FC236}">
              <a16:creationId xmlns:a16="http://schemas.microsoft.com/office/drawing/2014/main" id="{29E7C096-A1F3-4BB5-BCF4-A826B3DA1C3E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419100" cy="50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2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0.7989</cdr:x>
      <cdr:y>0.57989</cdr:y>
    </cdr:from>
    <cdr:to>
      <cdr:x>0.83633</cdr:x>
      <cdr:y>0.62657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839EDEF3-7D56-428F-8271-D9A3228C1DC3}"/>
            </a:ext>
          </a:extLst>
        </cdr:cNvPr>
        <cdr:cNvSpPr txBox="1"/>
      </cdr:nvSpPr>
      <cdr:spPr>
        <a:xfrm xmlns:a="http://schemas.openxmlformats.org/drawingml/2006/main">
          <a:off x="6929756" y="4102081"/>
          <a:ext cx="324672" cy="3302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2000">
              <a:solidFill>
                <a:srgbClr val="FF0000"/>
              </a:solidFill>
            </a:rPr>
            <a:t>*</a:t>
          </a:r>
        </a:p>
      </cdr:txBody>
    </cdr:sp>
  </cdr:relSizeAnchor>
  <cdr:relSizeAnchor xmlns:cdr="http://schemas.openxmlformats.org/drawingml/2006/chartDrawing">
    <cdr:from>
      <cdr:x>0.47736</cdr:x>
      <cdr:y>0.41562</cdr:y>
    </cdr:from>
    <cdr:to>
      <cdr:x>0.52932</cdr:x>
      <cdr:y>0.45691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DC50B81-AFD1-46F5-A566-EFE7EA5BF537}"/>
            </a:ext>
          </a:extLst>
        </cdr:cNvPr>
        <cdr:cNvSpPr txBox="1"/>
      </cdr:nvSpPr>
      <cdr:spPr>
        <a:xfrm xmlns:a="http://schemas.openxmlformats.org/drawingml/2006/main">
          <a:off x="4083050" y="2940050"/>
          <a:ext cx="444500" cy="292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2000">
              <a:solidFill>
                <a:srgbClr val="00B050"/>
              </a:solidFill>
            </a:rPr>
            <a:t>*</a:t>
          </a:r>
        </a:p>
      </cdr:txBody>
    </cdr:sp>
  </cdr:relSizeAnchor>
  <cdr:relSizeAnchor xmlns:cdr="http://schemas.openxmlformats.org/drawingml/2006/chartDrawing">
    <cdr:from>
      <cdr:x>0.49814</cdr:x>
      <cdr:y>0.19569</cdr:y>
    </cdr:from>
    <cdr:to>
      <cdr:x>0.55976</cdr:x>
      <cdr:y>0.2693</cdr:y>
    </cdr:to>
    <cdr:sp macro="" textlink="">
      <cdr:nvSpPr>
        <cdr:cNvPr id="4" name="Oval 3">
          <a:extLst xmlns:a="http://schemas.openxmlformats.org/drawingml/2006/main">
            <a:ext uri="{FF2B5EF4-FFF2-40B4-BE49-F238E27FC236}">
              <a16:creationId xmlns:a16="http://schemas.microsoft.com/office/drawing/2014/main" id="{AA631FDA-C34B-4B8C-90A9-26DE2C5B5C83}"/>
            </a:ext>
          </a:extLst>
        </cdr:cNvPr>
        <cdr:cNvSpPr/>
      </cdr:nvSpPr>
      <cdr:spPr>
        <a:xfrm xmlns:a="http://schemas.openxmlformats.org/drawingml/2006/main">
          <a:off x="4260850" y="1384300"/>
          <a:ext cx="527050" cy="52070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0.08166</cdr:x>
      <cdr:y>0.58169</cdr:y>
    </cdr:from>
    <cdr:to>
      <cdr:x>0.1366</cdr:x>
      <cdr:y>0.64722</cdr:y>
    </cdr:to>
    <cdr:sp macro="" textlink="">
      <cdr:nvSpPr>
        <cdr:cNvPr id="5" name="Oval 4">
          <a:extLst xmlns:a="http://schemas.openxmlformats.org/drawingml/2006/main">
            <a:ext uri="{FF2B5EF4-FFF2-40B4-BE49-F238E27FC236}">
              <a16:creationId xmlns:a16="http://schemas.microsoft.com/office/drawing/2014/main" id="{23D61761-F722-463F-A7C5-314617A911EE}"/>
            </a:ext>
          </a:extLst>
        </cdr:cNvPr>
        <cdr:cNvSpPr/>
      </cdr:nvSpPr>
      <cdr:spPr>
        <a:xfrm xmlns:a="http://schemas.openxmlformats.org/drawingml/2006/main">
          <a:off x="698500" y="4114800"/>
          <a:ext cx="469900" cy="46355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0.81626</cdr:x>
      <cdr:y>0.44569</cdr:y>
    </cdr:from>
    <cdr:to>
      <cdr:x>0.81663</cdr:x>
      <cdr:y>0.4798</cdr:y>
    </cdr:to>
    <cdr:cxnSp macro="">
      <cdr:nvCxnSpPr>
        <cdr:cNvPr id="7" name="Straight Arrow Connector 6">
          <a:extLst xmlns:a="http://schemas.openxmlformats.org/drawingml/2006/main">
            <a:ext uri="{FF2B5EF4-FFF2-40B4-BE49-F238E27FC236}">
              <a16:creationId xmlns:a16="http://schemas.microsoft.com/office/drawing/2014/main" id="{94C30A77-D41F-47D0-822F-AAEADB813C55}"/>
            </a:ext>
          </a:extLst>
        </cdr:cNvPr>
        <cdr:cNvCxnSpPr/>
      </cdr:nvCxnSpPr>
      <cdr:spPr>
        <a:xfrm xmlns:a="http://schemas.openxmlformats.org/drawingml/2006/main">
          <a:off x="6981825" y="3152775"/>
          <a:ext cx="3175" cy="241300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rgbClr val="FF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0.78062</cdr:x>
      <cdr:y>0.43896</cdr:y>
    </cdr:from>
    <cdr:to>
      <cdr:x>0.81143</cdr:x>
      <cdr:y>0.44031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CA152F1F-11F8-4108-95AA-F5520BD89D56}"/>
            </a:ext>
          </a:extLst>
        </cdr:cNvPr>
        <cdr:cNvCxnSpPr/>
      </cdr:nvCxnSpPr>
      <cdr:spPr>
        <a:xfrm xmlns:a="http://schemas.openxmlformats.org/drawingml/2006/main" flipH="1">
          <a:off x="6677025" y="3105150"/>
          <a:ext cx="263525" cy="9525"/>
        </a:xfrm>
        <a:prstGeom xmlns:a="http://schemas.openxmlformats.org/drawingml/2006/main" prst="straightConnector1">
          <a:avLst/>
        </a:prstGeom>
        <a:ln xmlns:a="http://schemas.openxmlformats.org/drawingml/2006/main" w="12700">
          <a:solidFill>
            <a:srgbClr val="00B05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0.00594</cdr:x>
      <cdr:y>0.00718</cdr:y>
    </cdr:from>
    <cdr:to>
      <cdr:x>0.05494</cdr:x>
      <cdr:y>0.07899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29E7C096-A1F3-4BB5-BCF4-A826B3DA1C3E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419100" cy="50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4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0.73397</cdr:x>
      <cdr:y>0.58386</cdr:y>
    </cdr:from>
    <cdr:to>
      <cdr:x>0.77272</cdr:x>
      <cdr:y>0.62601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7C9F646C-3D07-42FD-9EC0-F958D9CE7EFE}"/>
            </a:ext>
          </a:extLst>
        </cdr:cNvPr>
        <cdr:cNvSpPr txBox="1"/>
      </cdr:nvSpPr>
      <cdr:spPr>
        <a:xfrm xmlns:a="http://schemas.openxmlformats.org/drawingml/2006/main">
          <a:off x="6338524" y="4133851"/>
          <a:ext cx="334645" cy="298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2000">
              <a:solidFill>
                <a:srgbClr val="FF0000"/>
              </a:solidFill>
            </a:rPr>
            <a:t>*</a:t>
          </a:r>
        </a:p>
      </cdr:txBody>
    </cdr:sp>
  </cdr:relSizeAnchor>
  <cdr:relSizeAnchor xmlns:cdr="http://schemas.openxmlformats.org/drawingml/2006/chartDrawing">
    <cdr:from>
      <cdr:x>0.25186</cdr:x>
      <cdr:y>0.34798</cdr:y>
    </cdr:from>
    <cdr:to>
      <cdr:x>0.29061</cdr:x>
      <cdr:y>0.38117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7F68B8E9-29E2-4923-A569-4C45036437F9}"/>
            </a:ext>
          </a:extLst>
        </cdr:cNvPr>
        <cdr:cNvSpPr txBox="1"/>
      </cdr:nvSpPr>
      <cdr:spPr>
        <a:xfrm xmlns:a="http://schemas.openxmlformats.org/drawingml/2006/main">
          <a:off x="2146299" y="2463800"/>
          <a:ext cx="330200" cy="234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2000">
              <a:solidFill>
                <a:srgbClr val="00B050"/>
              </a:solidFill>
            </a:rPr>
            <a:t>*</a:t>
          </a:r>
        </a:p>
      </cdr:txBody>
    </cdr:sp>
  </cdr:relSizeAnchor>
  <cdr:relSizeAnchor xmlns:cdr="http://schemas.openxmlformats.org/drawingml/2006/chartDrawing">
    <cdr:from>
      <cdr:x>0.00588</cdr:x>
      <cdr:y>0.00717</cdr:y>
    </cdr:from>
    <cdr:to>
      <cdr:x>0.07426</cdr:x>
      <cdr:y>0.07892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0C408E3D-A3F2-4EBE-8B96-EC3EC81E69FA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90549" cy="507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F1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0.49386</cdr:x>
      <cdr:y>0.2888</cdr:y>
    </cdr:from>
    <cdr:to>
      <cdr:x>0.55489</cdr:x>
      <cdr:y>0.35391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9853011A-7D89-4879-B994-D800F0763CE8}"/>
            </a:ext>
          </a:extLst>
        </cdr:cNvPr>
        <cdr:cNvSpPr/>
      </cdr:nvSpPr>
      <cdr:spPr>
        <a:xfrm xmlns:a="http://schemas.openxmlformats.org/drawingml/2006/main">
          <a:off x="4213225" y="2168526"/>
          <a:ext cx="520700" cy="48895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0.00595</cdr:x>
      <cdr:y>0.00677</cdr:y>
    </cdr:from>
    <cdr:to>
      <cdr:x>0.05508</cdr:x>
      <cdr:y>0.07442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29E7C096-A1F3-4BB5-BCF4-A826B3DA1C3E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419100" cy="50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5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0.49479</cdr:x>
      <cdr:y>0.26111</cdr:y>
    </cdr:from>
    <cdr:to>
      <cdr:x>0.55283</cdr:x>
      <cdr:y>0.32459</cdr:y>
    </cdr:to>
    <cdr:sp macro="" textlink="">
      <cdr:nvSpPr>
        <cdr:cNvPr id="2" name="Oval 1">
          <a:extLst xmlns:a="http://schemas.openxmlformats.org/drawingml/2006/main">
            <a:ext uri="{FF2B5EF4-FFF2-40B4-BE49-F238E27FC236}">
              <a16:creationId xmlns:a16="http://schemas.microsoft.com/office/drawing/2014/main" id="{D8647460-7D82-4E23-8479-2824AE53D2FD}"/>
            </a:ext>
          </a:extLst>
        </cdr:cNvPr>
        <cdr:cNvSpPr/>
      </cdr:nvSpPr>
      <cdr:spPr>
        <a:xfrm xmlns:a="http://schemas.openxmlformats.org/drawingml/2006/main">
          <a:off x="4222750" y="1958976"/>
          <a:ext cx="495300" cy="47625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>
          <a:solidFill>
            <a:schemeClr val="bg1">
              <a:lumMod val="7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0.00595</cdr:x>
      <cdr:y>0.00677</cdr:y>
    </cdr:from>
    <cdr:to>
      <cdr:x>0.05506</cdr:x>
      <cdr:y>0.07448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29E7C096-A1F3-4BB5-BCF4-A826B3DA1C3E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419100" cy="508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6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0.00587</cdr:x>
      <cdr:y>0.00695</cdr:y>
    </cdr:from>
    <cdr:to>
      <cdr:x>0.07413</cdr:x>
      <cdr:y>0.07649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C08E35E-C7CF-4377-9898-9CCFC1575C54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90549" cy="507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F3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0.5102</cdr:x>
      <cdr:y>0.58031</cdr:y>
    </cdr:from>
    <cdr:to>
      <cdr:x>0.54891</cdr:x>
      <cdr:y>0.60884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67CE11C-B82E-4993-836E-FE8389DBD2DB}"/>
            </a:ext>
          </a:extLst>
        </cdr:cNvPr>
        <cdr:cNvSpPr txBox="1"/>
      </cdr:nvSpPr>
      <cdr:spPr>
        <a:xfrm xmlns:a="http://schemas.openxmlformats.org/drawingml/2006/main">
          <a:off x="4410977" y="4003687"/>
          <a:ext cx="334669" cy="1968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2000">
              <a:solidFill>
                <a:srgbClr val="FF0000"/>
              </a:solidFill>
            </a:rPr>
            <a:t>*</a:t>
          </a:r>
        </a:p>
      </cdr:txBody>
    </cdr:sp>
  </cdr:relSizeAnchor>
  <cdr:relSizeAnchor xmlns:cdr="http://schemas.openxmlformats.org/drawingml/2006/chartDrawing">
    <cdr:from>
      <cdr:x>0.68589</cdr:x>
      <cdr:y>0.47446</cdr:y>
    </cdr:from>
    <cdr:to>
      <cdr:x>0.72683</cdr:x>
      <cdr:y>0.51772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13FADB83-E457-4A1A-8DCE-1D14CD2E40B6}"/>
            </a:ext>
          </a:extLst>
        </cdr:cNvPr>
        <cdr:cNvSpPr txBox="1"/>
      </cdr:nvSpPr>
      <cdr:spPr>
        <a:xfrm xmlns:a="http://schemas.openxmlformats.org/drawingml/2006/main">
          <a:off x="5851525" y="3273426"/>
          <a:ext cx="349250" cy="298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000">
              <a:solidFill>
                <a:srgbClr val="00B050"/>
              </a:solidFill>
            </a:rPr>
            <a:t>*</a:t>
          </a:r>
        </a:p>
      </cdr:txBody>
    </cdr:sp>
  </cdr:relSizeAnchor>
  <cdr:relSizeAnchor xmlns:cdr="http://schemas.openxmlformats.org/drawingml/2006/chartDrawing">
    <cdr:from>
      <cdr:x>0.00588</cdr:x>
      <cdr:y>0.00736</cdr:y>
    </cdr:from>
    <cdr:to>
      <cdr:x>0.07418</cdr:x>
      <cdr:y>0.08099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1C08E35E-C7CF-4377-9898-9CCFC1575C54}"/>
            </a:ext>
          </a:extLst>
        </cdr:cNvPr>
        <cdr:cNvSpPr txBox="1"/>
      </cdr:nvSpPr>
      <cdr:spPr>
        <a:xfrm xmlns:a="http://schemas.openxmlformats.org/drawingml/2006/main">
          <a:off x="50800" y="50800"/>
          <a:ext cx="590549" cy="5079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2800" b="1"/>
            <a:t>F2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dr.undp.org/en/content/inequality-adjusted-human-development-index-ihd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F6742-73AE-4804-B7F1-CE1857396AA0}">
  <dimension ref="A2:AN454"/>
  <sheetViews>
    <sheetView tabSelected="1" zoomScaleNormal="100" workbookViewId="0">
      <selection activeCell="A3" sqref="A3"/>
    </sheetView>
  </sheetViews>
  <sheetFormatPr defaultRowHeight="14.5" x14ac:dyDescent="0.35"/>
  <cols>
    <col min="2" max="2" width="14.36328125" customWidth="1"/>
    <col min="3" max="3" width="15.1796875" customWidth="1"/>
    <col min="4" max="4" width="13.36328125" customWidth="1"/>
    <col min="5" max="5" width="10" customWidth="1"/>
    <col min="6" max="7" width="12.81640625" customWidth="1"/>
    <col min="8" max="8" width="10.36328125" customWidth="1"/>
    <col min="9" max="9" width="10.36328125" bestFit="1" customWidth="1"/>
  </cols>
  <sheetData>
    <row r="2" spans="1:15" ht="26" x14ac:dyDescent="0.6">
      <c r="A2" s="16"/>
      <c r="B2" s="15" t="s">
        <v>110</v>
      </c>
      <c r="C2" s="16"/>
      <c r="D2" s="16"/>
      <c r="E2" s="16"/>
      <c r="F2" s="16"/>
      <c r="G2" s="16"/>
      <c r="H2" s="16"/>
      <c r="I2" s="16"/>
      <c r="J2" s="16"/>
      <c r="K2" s="29"/>
      <c r="L2" s="29"/>
      <c r="M2" s="16"/>
      <c r="N2" s="16"/>
      <c r="O2" s="16"/>
    </row>
    <row r="3" spans="1:15" ht="14.5" customHeight="1" x14ac:dyDescent="0.35">
      <c r="B3" s="54" t="s">
        <v>109</v>
      </c>
      <c r="C3" s="27"/>
      <c r="D3" s="27"/>
      <c r="E3" s="27"/>
      <c r="F3" s="27"/>
      <c r="G3" s="27"/>
      <c r="H3" s="27"/>
      <c r="I3" s="27"/>
    </row>
    <row r="4" spans="1:15" ht="14.5" customHeight="1" x14ac:dyDescent="0.6">
      <c r="B4" s="26"/>
      <c r="C4" s="27"/>
      <c r="D4" s="27"/>
      <c r="E4" s="28" t="s">
        <v>37</v>
      </c>
      <c r="F4" s="27"/>
      <c r="G4" s="27"/>
      <c r="H4" s="27"/>
      <c r="I4" s="36" t="s">
        <v>55</v>
      </c>
      <c r="J4" s="39">
        <f>CORREL(D6:D31,E6:E31)</f>
        <v>0.75137525243347514</v>
      </c>
      <c r="K4" s="38" t="s">
        <v>57</v>
      </c>
    </row>
    <row r="5" spans="1:15" ht="64.5" customHeight="1" x14ac:dyDescent="0.35">
      <c r="A5" s="11" t="s">
        <v>40</v>
      </c>
      <c r="B5" s="1" t="s">
        <v>0</v>
      </c>
      <c r="C5" s="4" t="s">
        <v>46</v>
      </c>
      <c r="D5" s="6" t="s">
        <v>38</v>
      </c>
      <c r="E5" s="23">
        <v>-13</v>
      </c>
      <c r="F5" s="6" t="s">
        <v>50</v>
      </c>
      <c r="G5" s="6" t="s">
        <v>49</v>
      </c>
      <c r="H5" s="6" t="s">
        <v>51</v>
      </c>
    </row>
    <row r="6" spans="1:15" ht="18.5" customHeight="1" x14ac:dyDescent="0.35">
      <c r="A6">
        <v>1</v>
      </c>
      <c r="B6" s="3" t="s">
        <v>4</v>
      </c>
      <c r="C6" s="5">
        <v>97</v>
      </c>
      <c r="D6" s="19">
        <f t="shared" ref="D6:D31" si="0">(F6+G6)/2</f>
        <v>95</v>
      </c>
      <c r="E6" s="5">
        <f>C6 + E5</f>
        <v>84</v>
      </c>
      <c r="F6" s="22">
        <v>95</v>
      </c>
      <c r="G6" s="22">
        <v>95</v>
      </c>
      <c r="H6" s="30">
        <f>$F6-G6</f>
        <v>0</v>
      </c>
    </row>
    <row r="7" spans="1:15" ht="18.5" customHeight="1" x14ac:dyDescent="0.35">
      <c r="A7">
        <v>2</v>
      </c>
      <c r="B7" s="3" t="s">
        <v>7</v>
      </c>
      <c r="C7" s="5">
        <v>94</v>
      </c>
      <c r="D7" s="19">
        <f t="shared" si="0"/>
        <v>97.5</v>
      </c>
      <c r="E7" s="5">
        <f>C7 + E5</f>
        <v>81</v>
      </c>
      <c r="F7" s="17">
        <v>98</v>
      </c>
      <c r="G7" s="22">
        <v>97</v>
      </c>
      <c r="H7" s="2">
        <f>$F7-G7</f>
        <v>1</v>
      </c>
    </row>
    <row r="8" spans="1:15" ht="18.5" customHeight="1" x14ac:dyDescent="0.35">
      <c r="A8">
        <v>3</v>
      </c>
      <c r="B8" s="3" t="s">
        <v>1</v>
      </c>
      <c r="C8" s="5">
        <v>94</v>
      </c>
      <c r="D8" s="19">
        <f t="shared" si="0"/>
        <v>93.5</v>
      </c>
      <c r="E8" s="5">
        <f>C8 + E5</f>
        <v>81</v>
      </c>
      <c r="F8" s="17">
        <v>91</v>
      </c>
      <c r="G8" s="22">
        <v>96</v>
      </c>
      <c r="H8" s="2">
        <f t="shared" ref="H8:H31" si="1">$F8-G8</f>
        <v>-5</v>
      </c>
    </row>
    <row r="9" spans="1:15" s="55" customFormat="1" ht="18.5" customHeight="1" x14ac:dyDescent="0.35">
      <c r="A9" s="55">
        <v>4</v>
      </c>
      <c r="B9" s="56" t="s">
        <v>2</v>
      </c>
      <c r="C9" s="57">
        <v>94</v>
      </c>
      <c r="D9" s="58">
        <f t="shared" si="0"/>
        <v>33.5</v>
      </c>
      <c r="E9" s="57">
        <f>C9 + E5</f>
        <v>81</v>
      </c>
      <c r="F9" s="59">
        <v>37</v>
      </c>
      <c r="G9" s="60">
        <v>30</v>
      </c>
      <c r="H9" s="61">
        <f t="shared" si="1"/>
        <v>7</v>
      </c>
    </row>
    <row r="10" spans="1:15" ht="18.5" customHeight="1" x14ac:dyDescent="0.35">
      <c r="A10">
        <v>5</v>
      </c>
      <c r="B10" s="3" t="s">
        <v>3</v>
      </c>
      <c r="C10" s="5">
        <v>92</v>
      </c>
      <c r="D10" s="19">
        <f t="shared" si="0"/>
        <v>92.5</v>
      </c>
      <c r="E10" s="5">
        <f>C10 + E5</f>
        <v>79</v>
      </c>
      <c r="F10" s="17">
        <v>95</v>
      </c>
      <c r="G10" s="22">
        <v>90</v>
      </c>
      <c r="H10" s="2">
        <f t="shared" si="1"/>
        <v>5</v>
      </c>
    </row>
    <row r="11" spans="1:15" ht="18.5" customHeight="1" x14ac:dyDescent="0.35">
      <c r="A11">
        <v>6</v>
      </c>
      <c r="B11" s="3" t="s">
        <v>12</v>
      </c>
      <c r="C11" s="5">
        <v>92</v>
      </c>
      <c r="D11" s="19">
        <f t="shared" si="0"/>
        <v>84.5</v>
      </c>
      <c r="E11" s="5">
        <f>C11 + E5</f>
        <v>79</v>
      </c>
      <c r="F11" s="17">
        <v>70</v>
      </c>
      <c r="G11" s="22">
        <v>99</v>
      </c>
      <c r="H11" s="2">
        <f t="shared" si="1"/>
        <v>-29</v>
      </c>
    </row>
    <row r="12" spans="1:15" ht="18.5" customHeight="1" x14ac:dyDescent="0.35">
      <c r="A12">
        <v>7</v>
      </c>
      <c r="B12" s="3" t="s">
        <v>15</v>
      </c>
      <c r="C12" s="5">
        <v>89</v>
      </c>
      <c r="D12" s="19">
        <f t="shared" si="0"/>
        <v>60.5</v>
      </c>
      <c r="E12" s="5">
        <f>C12 + E5</f>
        <v>76</v>
      </c>
      <c r="F12" s="34">
        <v>76</v>
      </c>
      <c r="G12" s="22">
        <v>45</v>
      </c>
      <c r="H12" s="2">
        <f t="shared" si="1"/>
        <v>31</v>
      </c>
    </row>
    <row r="13" spans="1:15" ht="18.5" customHeight="1" x14ac:dyDescent="0.35">
      <c r="A13">
        <v>8</v>
      </c>
      <c r="B13" s="3" t="s">
        <v>6</v>
      </c>
      <c r="C13" s="5">
        <v>88</v>
      </c>
      <c r="D13" s="19">
        <f t="shared" si="0"/>
        <v>91</v>
      </c>
      <c r="E13" s="5">
        <f>C13 + E5</f>
        <v>75</v>
      </c>
      <c r="F13" s="22">
        <v>91</v>
      </c>
      <c r="G13" s="22">
        <v>91</v>
      </c>
      <c r="H13" s="30">
        <f>$F13-G13</f>
        <v>0</v>
      </c>
    </row>
    <row r="14" spans="1:15" ht="18.5" customHeight="1" x14ac:dyDescent="0.35">
      <c r="A14">
        <v>9</v>
      </c>
      <c r="B14" s="3" t="s">
        <v>13</v>
      </c>
      <c r="C14" s="5">
        <v>88</v>
      </c>
      <c r="D14" s="19">
        <f t="shared" si="0"/>
        <v>75.5</v>
      </c>
      <c r="E14" s="5">
        <f>C14 + E5</f>
        <v>75</v>
      </c>
      <c r="F14" s="31">
        <v>81</v>
      </c>
      <c r="G14" s="22">
        <v>70</v>
      </c>
      <c r="H14" s="2">
        <f t="shared" si="1"/>
        <v>11</v>
      </c>
    </row>
    <row r="15" spans="1:15" ht="18.5" customHeight="1" x14ac:dyDescent="0.35">
      <c r="A15">
        <v>10</v>
      </c>
      <c r="B15" s="3" t="s">
        <v>8</v>
      </c>
      <c r="C15" s="5">
        <v>87</v>
      </c>
      <c r="D15" s="19">
        <f t="shared" si="0"/>
        <v>91</v>
      </c>
      <c r="E15" s="5">
        <f>C15 + E5</f>
        <v>74</v>
      </c>
      <c r="F15" s="22">
        <v>91</v>
      </c>
      <c r="G15" s="22">
        <v>91</v>
      </c>
      <c r="H15" s="30">
        <f t="shared" si="1"/>
        <v>0</v>
      </c>
    </row>
    <row r="16" spans="1:15" ht="18.5" customHeight="1" x14ac:dyDescent="0.35">
      <c r="A16">
        <v>11</v>
      </c>
      <c r="B16" s="3" t="s">
        <v>9</v>
      </c>
      <c r="C16" s="5">
        <v>85</v>
      </c>
      <c r="D16" s="19">
        <f t="shared" si="0"/>
        <v>94</v>
      </c>
      <c r="E16" s="5">
        <f>C16 + E5</f>
        <v>72</v>
      </c>
      <c r="F16" s="22">
        <v>94</v>
      </c>
      <c r="G16" s="22">
        <v>94</v>
      </c>
      <c r="H16" s="30">
        <f>$F16-G16</f>
        <v>0</v>
      </c>
    </row>
    <row r="17" spans="1:8" ht="18.5" customHeight="1" x14ac:dyDescent="0.35">
      <c r="A17">
        <v>12</v>
      </c>
      <c r="B17" s="3" t="s">
        <v>5</v>
      </c>
      <c r="C17" s="5">
        <v>85</v>
      </c>
      <c r="D17" s="19">
        <f t="shared" si="0"/>
        <v>86</v>
      </c>
      <c r="E17" s="5">
        <f>C17 + E5</f>
        <v>72</v>
      </c>
      <c r="F17" s="32">
        <v>75</v>
      </c>
      <c r="G17" s="22">
        <v>97</v>
      </c>
      <c r="H17" s="2">
        <f t="shared" si="1"/>
        <v>-22</v>
      </c>
    </row>
    <row r="18" spans="1:8" ht="18.5" customHeight="1" x14ac:dyDescent="0.35">
      <c r="A18">
        <v>13</v>
      </c>
      <c r="B18" s="3" t="s">
        <v>10</v>
      </c>
      <c r="C18" s="5">
        <v>85</v>
      </c>
      <c r="D18" s="19">
        <f t="shared" si="0"/>
        <v>86.5</v>
      </c>
      <c r="E18" s="5">
        <f>C18 + E5</f>
        <v>72</v>
      </c>
      <c r="F18" s="20">
        <v>77</v>
      </c>
      <c r="G18" s="22">
        <v>96</v>
      </c>
      <c r="H18" s="2">
        <f t="shared" si="1"/>
        <v>-19</v>
      </c>
    </row>
    <row r="19" spans="1:8" ht="18.5" customHeight="1" x14ac:dyDescent="0.35">
      <c r="A19">
        <v>14</v>
      </c>
      <c r="B19" s="3" t="s">
        <v>17</v>
      </c>
      <c r="C19" s="5">
        <v>82</v>
      </c>
      <c r="D19" s="19">
        <f t="shared" si="0"/>
        <v>73</v>
      </c>
      <c r="E19" s="5">
        <f>C19 + E5</f>
        <v>69</v>
      </c>
      <c r="F19" s="17">
        <v>74</v>
      </c>
      <c r="G19" s="22">
        <v>72</v>
      </c>
      <c r="H19" s="2">
        <f t="shared" si="1"/>
        <v>2</v>
      </c>
    </row>
    <row r="20" spans="1:8" ht="18.5" customHeight="1" x14ac:dyDescent="0.35">
      <c r="A20">
        <v>15</v>
      </c>
      <c r="B20" s="3" t="s">
        <v>21</v>
      </c>
      <c r="C20" s="5">
        <v>81</v>
      </c>
      <c r="D20" s="19">
        <f t="shared" si="0"/>
        <v>30.5</v>
      </c>
      <c r="E20" s="5">
        <f>C20 + E5</f>
        <v>68</v>
      </c>
      <c r="F20" s="17">
        <v>37</v>
      </c>
      <c r="G20" s="22">
        <v>24</v>
      </c>
      <c r="H20" s="2">
        <f t="shared" si="1"/>
        <v>13</v>
      </c>
    </row>
    <row r="21" spans="1:8" ht="18.5" customHeight="1" x14ac:dyDescent="0.35">
      <c r="A21">
        <v>16</v>
      </c>
      <c r="B21" s="3" t="s">
        <v>14</v>
      </c>
      <c r="C21" s="5">
        <v>76</v>
      </c>
      <c r="D21" s="19">
        <f t="shared" si="0"/>
        <v>84.5</v>
      </c>
      <c r="E21" s="5">
        <f>C21 + E5</f>
        <v>63</v>
      </c>
      <c r="F21" s="7">
        <v>76</v>
      </c>
      <c r="G21" s="22">
        <v>93</v>
      </c>
      <c r="H21" s="2">
        <f t="shared" si="1"/>
        <v>-17</v>
      </c>
    </row>
    <row r="22" spans="1:8" ht="18.5" customHeight="1" x14ac:dyDescent="0.35">
      <c r="A22">
        <v>17</v>
      </c>
      <c r="B22" s="3" t="s">
        <v>16</v>
      </c>
      <c r="C22" s="5">
        <v>74</v>
      </c>
      <c r="D22" s="19">
        <f t="shared" si="0"/>
        <v>46</v>
      </c>
      <c r="E22" s="5">
        <f>C22 + E5</f>
        <v>61</v>
      </c>
      <c r="F22" s="17">
        <v>43</v>
      </c>
      <c r="G22" s="22">
        <v>49</v>
      </c>
      <c r="H22" s="2">
        <f t="shared" si="1"/>
        <v>-6</v>
      </c>
    </row>
    <row r="23" spans="1:8" ht="18.5" customHeight="1" x14ac:dyDescent="0.35">
      <c r="A23">
        <v>18</v>
      </c>
      <c r="B23" s="3" t="s">
        <v>20</v>
      </c>
      <c r="C23" s="5">
        <v>70</v>
      </c>
      <c r="D23" s="19">
        <f t="shared" si="0"/>
        <v>40</v>
      </c>
      <c r="E23" s="5">
        <f>C23 + E5</f>
        <v>57</v>
      </c>
      <c r="F23" s="17">
        <v>50</v>
      </c>
      <c r="G23" s="22">
        <v>30</v>
      </c>
      <c r="H23" s="2">
        <f t="shared" si="1"/>
        <v>20</v>
      </c>
    </row>
    <row r="24" spans="1:8" ht="18.5" customHeight="1" x14ac:dyDescent="0.35">
      <c r="A24">
        <v>19</v>
      </c>
      <c r="B24" s="3" t="s">
        <v>18</v>
      </c>
      <c r="C24" s="5">
        <v>65</v>
      </c>
      <c r="D24" s="19">
        <f t="shared" si="0"/>
        <v>34.5</v>
      </c>
      <c r="E24" s="5">
        <f>C24 + E5</f>
        <v>52</v>
      </c>
      <c r="F24" s="17">
        <v>37</v>
      </c>
      <c r="G24" s="22">
        <v>32</v>
      </c>
      <c r="H24" s="2">
        <f t="shared" si="1"/>
        <v>5</v>
      </c>
    </row>
    <row r="25" spans="1:8" ht="18.5" customHeight="1" x14ac:dyDescent="0.35">
      <c r="A25">
        <v>20</v>
      </c>
      <c r="B25" s="3" t="s">
        <v>23</v>
      </c>
      <c r="C25" s="5">
        <v>58</v>
      </c>
      <c r="D25" s="19">
        <f t="shared" si="0"/>
        <v>29</v>
      </c>
      <c r="E25" s="5">
        <f>C25 + E5</f>
        <v>45</v>
      </c>
      <c r="F25" s="17">
        <v>31</v>
      </c>
      <c r="G25" s="22">
        <v>27</v>
      </c>
      <c r="H25" s="2">
        <f t="shared" si="1"/>
        <v>4</v>
      </c>
    </row>
    <row r="26" spans="1:8" s="55" customFormat="1" ht="18.5" customHeight="1" x14ac:dyDescent="0.35">
      <c r="A26" s="55">
        <v>21</v>
      </c>
      <c r="B26" s="56" t="s">
        <v>22</v>
      </c>
      <c r="C26" s="57">
        <v>55</v>
      </c>
      <c r="D26" s="58">
        <f t="shared" si="0"/>
        <v>65</v>
      </c>
      <c r="E26" s="57">
        <f>C26 + E5</f>
        <v>42</v>
      </c>
      <c r="F26" s="59">
        <v>61</v>
      </c>
      <c r="G26" s="60">
        <v>69</v>
      </c>
      <c r="H26" s="61">
        <f t="shared" si="1"/>
        <v>-8</v>
      </c>
    </row>
    <row r="27" spans="1:8" ht="18.5" customHeight="1" x14ac:dyDescent="0.35">
      <c r="A27">
        <v>22</v>
      </c>
      <c r="B27" s="3" t="s">
        <v>28</v>
      </c>
      <c r="C27" s="5">
        <v>54</v>
      </c>
      <c r="D27" s="19">
        <f t="shared" si="0"/>
        <v>40</v>
      </c>
      <c r="E27" s="5">
        <f>C27 + E5</f>
        <v>41</v>
      </c>
      <c r="F27" s="17">
        <v>40</v>
      </c>
      <c r="G27" s="22">
        <v>40</v>
      </c>
      <c r="H27" s="2">
        <f t="shared" si="1"/>
        <v>0</v>
      </c>
    </row>
    <row r="28" spans="1:8" ht="18.5" customHeight="1" x14ac:dyDescent="0.35">
      <c r="A28">
        <v>23</v>
      </c>
      <c r="B28" s="3" t="s">
        <v>26</v>
      </c>
      <c r="C28" s="5">
        <v>49</v>
      </c>
      <c r="D28" s="19">
        <f t="shared" si="0"/>
        <v>22</v>
      </c>
      <c r="E28" s="5">
        <f>C28 + E5</f>
        <v>36</v>
      </c>
      <c r="F28" s="17">
        <v>27</v>
      </c>
      <c r="G28" s="22">
        <v>17</v>
      </c>
      <c r="H28" s="2">
        <f t="shared" si="1"/>
        <v>10</v>
      </c>
    </row>
    <row r="29" spans="1:8" ht="18.5" customHeight="1" x14ac:dyDescent="0.35">
      <c r="A29">
        <v>24</v>
      </c>
      <c r="B29" s="3" t="s">
        <v>24</v>
      </c>
      <c r="C29" s="5">
        <v>48</v>
      </c>
      <c r="D29" s="19">
        <f t="shared" si="0"/>
        <v>36.5</v>
      </c>
      <c r="E29" s="5">
        <f>C29 + E5</f>
        <v>35</v>
      </c>
      <c r="F29" s="17">
        <v>45</v>
      </c>
      <c r="G29" s="22">
        <v>28</v>
      </c>
      <c r="H29" s="2">
        <f t="shared" si="1"/>
        <v>17</v>
      </c>
    </row>
    <row r="30" spans="1:8" ht="18.5" customHeight="1" x14ac:dyDescent="0.35">
      <c r="A30">
        <v>25</v>
      </c>
      <c r="B30" s="3" t="s">
        <v>25</v>
      </c>
      <c r="C30" s="5">
        <v>47</v>
      </c>
      <c r="D30" s="19">
        <f t="shared" si="0"/>
        <v>29.5</v>
      </c>
      <c r="E30" s="5">
        <f>C30 + E5</f>
        <v>34</v>
      </c>
      <c r="F30" s="17">
        <v>38</v>
      </c>
      <c r="G30" s="22">
        <v>21</v>
      </c>
      <c r="H30" s="2">
        <f t="shared" si="1"/>
        <v>17</v>
      </c>
    </row>
    <row r="31" spans="1:8" ht="18.5" customHeight="1" x14ac:dyDescent="0.35">
      <c r="A31">
        <v>26</v>
      </c>
      <c r="B31" s="3" t="s">
        <v>27</v>
      </c>
      <c r="C31" s="5">
        <v>46</v>
      </c>
      <c r="D31" s="19">
        <f t="shared" si="0"/>
        <v>29</v>
      </c>
      <c r="E31" s="5">
        <f>C31 + E5</f>
        <v>33</v>
      </c>
      <c r="F31" s="17">
        <v>39</v>
      </c>
      <c r="G31" s="22">
        <v>19</v>
      </c>
      <c r="H31" s="2">
        <f t="shared" si="1"/>
        <v>20</v>
      </c>
    </row>
    <row r="32" spans="1:8" ht="18.5" customHeight="1" x14ac:dyDescent="0.35">
      <c r="F32" s="30" t="s">
        <v>84</v>
      </c>
    </row>
    <row r="33" spans="1:27" ht="18.5" customHeight="1" x14ac:dyDescent="0.6">
      <c r="B33" s="26"/>
      <c r="C33" s="27"/>
      <c r="D33" s="27"/>
      <c r="E33" s="27"/>
      <c r="F33" s="25" t="s">
        <v>48</v>
      </c>
      <c r="G33" s="27"/>
      <c r="H33" s="27"/>
      <c r="I33" s="27"/>
    </row>
    <row r="34" spans="1:27" ht="14.5" customHeight="1" x14ac:dyDescent="0.6">
      <c r="B34" s="26"/>
      <c r="C34" s="27"/>
      <c r="D34" s="27"/>
      <c r="E34" s="27"/>
      <c r="F34" s="27"/>
      <c r="G34" s="27"/>
      <c r="H34" s="27"/>
      <c r="I34" s="27"/>
      <c r="O34" s="44" t="s">
        <v>94</v>
      </c>
      <c r="P34" s="44"/>
      <c r="Q34" s="44" t="s">
        <v>95</v>
      </c>
      <c r="R34" s="45"/>
      <c r="S34" s="44" t="s">
        <v>96</v>
      </c>
      <c r="T34" s="44"/>
      <c r="U34" s="44" t="s">
        <v>97</v>
      </c>
    </row>
    <row r="35" spans="1:27" ht="17" customHeight="1" x14ac:dyDescent="0.35">
      <c r="A35" s="13"/>
      <c r="B35" s="1"/>
      <c r="C35" s="4"/>
      <c r="D35" s="6"/>
      <c r="E35" s="28" t="s">
        <v>37</v>
      </c>
      <c r="G35" s="35"/>
      <c r="H35" s="38"/>
      <c r="I35" s="36" t="s">
        <v>55</v>
      </c>
      <c r="J35" s="39">
        <f>CORREL(D37:D62,E37:E62)</f>
        <v>0.75427218203433988</v>
      </c>
      <c r="K35" s="38" t="s">
        <v>56</v>
      </c>
      <c r="O35" s="46">
        <f>$J35/SQRT((1-J35^2)/($U35-2))</f>
        <v>5.6280514815169234</v>
      </c>
      <c r="P35" s="44"/>
      <c r="Q35" s="47">
        <f>TDIST($O35, ($U35-2), 2)</f>
        <v>8.5604612872812415E-6</v>
      </c>
      <c r="R35" s="45"/>
      <c r="S35" s="46">
        <f>_xlfn.T.INV.2T(0.05, ($U35-2))</f>
        <v>2.0638985616280254</v>
      </c>
      <c r="T35" s="44"/>
      <c r="U35" s="44">
        <f>ROWS(B37:B62)</f>
        <v>26</v>
      </c>
      <c r="Z35" s="36"/>
      <c r="AA35" s="37"/>
    </row>
    <row r="36" spans="1:27" ht="65" customHeight="1" x14ac:dyDescent="0.35">
      <c r="A36" s="11" t="s">
        <v>41</v>
      </c>
      <c r="B36" s="1" t="s">
        <v>0</v>
      </c>
      <c r="C36" s="4" t="s">
        <v>35</v>
      </c>
      <c r="D36" s="6" t="s">
        <v>38</v>
      </c>
      <c r="E36" s="23">
        <v>24</v>
      </c>
      <c r="F36" s="6" t="s">
        <v>50</v>
      </c>
      <c r="G36" s="6" t="s">
        <v>49</v>
      </c>
      <c r="H36" s="6"/>
      <c r="W36" s="6"/>
      <c r="Z36" s="36"/>
      <c r="AA36" s="37"/>
    </row>
    <row r="37" spans="1:27" ht="18.5" x14ac:dyDescent="0.35">
      <c r="A37">
        <v>1</v>
      </c>
      <c r="B37" s="3" t="s">
        <v>1</v>
      </c>
      <c r="C37" s="5">
        <v>75</v>
      </c>
      <c r="D37" s="19">
        <f t="shared" ref="D37:D62" si="2">(F37+G37)/2</f>
        <v>93.5</v>
      </c>
      <c r="E37" s="5">
        <f>C37 + E36</f>
        <v>99</v>
      </c>
      <c r="F37" s="17">
        <v>91</v>
      </c>
      <c r="G37" s="22">
        <v>96</v>
      </c>
      <c r="H37" s="2"/>
      <c r="W37" s="2"/>
      <c r="X37" s="3"/>
    </row>
    <row r="38" spans="1:27" s="55" customFormat="1" ht="18.5" x14ac:dyDescent="0.35">
      <c r="A38" s="55">
        <v>2</v>
      </c>
      <c r="B38" s="56" t="s">
        <v>2</v>
      </c>
      <c r="C38" s="57">
        <v>74</v>
      </c>
      <c r="D38" s="58">
        <f t="shared" si="2"/>
        <v>33.5</v>
      </c>
      <c r="E38" s="57">
        <f>C38 + E36</f>
        <v>98</v>
      </c>
      <c r="F38" s="59">
        <v>37</v>
      </c>
      <c r="G38" s="60">
        <v>30</v>
      </c>
      <c r="H38" s="61"/>
      <c r="W38" s="61"/>
      <c r="X38" s="56"/>
    </row>
    <row r="39" spans="1:27" ht="18.5" x14ac:dyDescent="0.35">
      <c r="A39">
        <v>3</v>
      </c>
      <c r="B39" s="3" t="s">
        <v>3</v>
      </c>
      <c r="C39" s="5">
        <v>70</v>
      </c>
      <c r="D39" s="19">
        <f t="shared" si="2"/>
        <v>92.5</v>
      </c>
      <c r="E39" s="5">
        <f>C39 + E36</f>
        <v>94</v>
      </c>
      <c r="F39" s="17">
        <v>95</v>
      </c>
      <c r="G39" s="22">
        <v>90</v>
      </c>
      <c r="H39" s="2"/>
      <c r="W39" s="2"/>
      <c r="X39" s="3"/>
    </row>
    <row r="40" spans="1:27" ht="18.5" x14ac:dyDescent="0.35">
      <c r="A40">
        <v>4</v>
      </c>
      <c r="B40" s="3" t="s">
        <v>4</v>
      </c>
      <c r="C40" s="5">
        <v>65</v>
      </c>
      <c r="D40" s="19">
        <f t="shared" si="2"/>
        <v>95</v>
      </c>
      <c r="E40" s="5">
        <f>C40 + E36</f>
        <v>89</v>
      </c>
      <c r="F40" s="22">
        <v>95</v>
      </c>
      <c r="G40" s="22">
        <v>95</v>
      </c>
      <c r="H40" s="2"/>
      <c r="W40" s="2"/>
      <c r="X40" s="3"/>
    </row>
    <row r="41" spans="1:27" ht="18.5" x14ac:dyDescent="0.35">
      <c r="A41">
        <v>5</v>
      </c>
      <c r="B41" s="3" t="s">
        <v>5</v>
      </c>
      <c r="C41" s="5">
        <v>58</v>
      </c>
      <c r="D41" s="19">
        <f t="shared" si="2"/>
        <v>86</v>
      </c>
      <c r="E41" s="5">
        <f>C41 + E36</f>
        <v>82</v>
      </c>
      <c r="F41" s="32">
        <v>75</v>
      </c>
      <c r="G41" s="22">
        <v>97</v>
      </c>
      <c r="H41" s="2"/>
      <c r="W41" s="2"/>
      <c r="X41" s="3"/>
    </row>
    <row r="42" spans="1:27" ht="18.5" x14ac:dyDescent="0.35">
      <c r="A42">
        <v>6</v>
      </c>
      <c r="B42" s="3" t="s">
        <v>6</v>
      </c>
      <c r="C42" s="5">
        <v>56</v>
      </c>
      <c r="D42" s="19">
        <f t="shared" si="2"/>
        <v>91</v>
      </c>
      <c r="E42" s="5">
        <f>C42 + E36</f>
        <v>80</v>
      </c>
      <c r="F42" s="22">
        <v>91</v>
      </c>
      <c r="G42" s="22">
        <v>91</v>
      </c>
      <c r="H42" s="2"/>
      <c r="W42" s="2"/>
      <c r="X42" s="3"/>
    </row>
    <row r="43" spans="1:27" ht="18.5" x14ac:dyDescent="0.35">
      <c r="A43">
        <v>7</v>
      </c>
      <c r="B43" s="3" t="s">
        <v>7</v>
      </c>
      <c r="C43" s="5">
        <v>55</v>
      </c>
      <c r="D43" s="19">
        <f t="shared" si="2"/>
        <v>97.5</v>
      </c>
      <c r="E43" s="5">
        <f>C43 + E36</f>
        <v>79</v>
      </c>
      <c r="F43" s="17">
        <v>98</v>
      </c>
      <c r="G43" s="22">
        <v>97</v>
      </c>
      <c r="H43" s="2"/>
      <c r="W43" s="2"/>
      <c r="X43" s="3"/>
    </row>
    <row r="44" spans="1:27" ht="18.5" x14ac:dyDescent="0.35">
      <c r="A44">
        <v>8</v>
      </c>
      <c r="B44" s="3" t="s">
        <v>8</v>
      </c>
      <c r="C44" s="5">
        <v>55</v>
      </c>
      <c r="D44" s="19">
        <f t="shared" si="2"/>
        <v>91</v>
      </c>
      <c r="E44" s="5">
        <f>C44 + E36</f>
        <v>79</v>
      </c>
      <c r="F44" s="22">
        <v>91</v>
      </c>
      <c r="G44" s="22">
        <v>91</v>
      </c>
      <c r="H44" s="2"/>
      <c r="W44" s="2"/>
      <c r="X44" s="3"/>
    </row>
    <row r="45" spans="1:27" ht="18.5" x14ac:dyDescent="0.35">
      <c r="A45">
        <v>9</v>
      </c>
      <c r="B45" s="3" t="s">
        <v>9</v>
      </c>
      <c r="C45" s="5">
        <v>53</v>
      </c>
      <c r="D45" s="19">
        <f t="shared" si="2"/>
        <v>94</v>
      </c>
      <c r="E45" s="5">
        <f>C45 + E36</f>
        <v>77</v>
      </c>
      <c r="F45" s="22">
        <v>94</v>
      </c>
      <c r="G45" s="22">
        <v>94</v>
      </c>
      <c r="H45" s="2"/>
      <c r="W45" s="2"/>
      <c r="X45" s="3"/>
    </row>
    <row r="46" spans="1:27" ht="18.5" x14ac:dyDescent="0.35">
      <c r="A46">
        <v>10</v>
      </c>
      <c r="B46" s="3" t="s">
        <v>10</v>
      </c>
      <c r="C46" s="5">
        <v>47</v>
      </c>
      <c r="D46" s="19">
        <f t="shared" si="2"/>
        <v>86.5</v>
      </c>
      <c r="E46" s="5">
        <f>C46 + E36</f>
        <v>71</v>
      </c>
      <c r="F46" s="20">
        <v>77</v>
      </c>
      <c r="G46" s="22">
        <v>96</v>
      </c>
      <c r="H46" s="2"/>
      <c r="W46" s="2"/>
      <c r="X46" s="3"/>
    </row>
    <row r="47" spans="1:27" ht="18.5" x14ac:dyDescent="0.35">
      <c r="A47">
        <v>11</v>
      </c>
      <c r="B47" s="3" t="s">
        <v>12</v>
      </c>
      <c r="C47" s="5">
        <v>45</v>
      </c>
      <c r="D47" s="19">
        <f t="shared" si="2"/>
        <v>84.5</v>
      </c>
      <c r="E47" s="5">
        <f>C47 + E36</f>
        <v>69</v>
      </c>
      <c r="F47" s="17">
        <v>70</v>
      </c>
      <c r="G47" s="22">
        <v>99</v>
      </c>
      <c r="H47" s="2"/>
      <c r="W47" s="2"/>
      <c r="X47" s="3"/>
    </row>
    <row r="48" spans="1:27" ht="18.5" x14ac:dyDescent="0.35">
      <c r="A48">
        <v>12</v>
      </c>
      <c r="B48" s="3" t="s">
        <v>14</v>
      </c>
      <c r="C48" s="5">
        <v>41</v>
      </c>
      <c r="D48" s="19">
        <f t="shared" si="2"/>
        <v>84.5</v>
      </c>
      <c r="E48" s="5">
        <f>C48 + E36</f>
        <v>65</v>
      </c>
      <c r="F48" s="7">
        <v>76</v>
      </c>
      <c r="G48" s="22">
        <v>93</v>
      </c>
      <c r="H48" s="2"/>
      <c r="W48" s="2"/>
      <c r="X48" s="3"/>
    </row>
    <row r="49" spans="1:24" ht="18.5" x14ac:dyDescent="0.35">
      <c r="A49">
        <v>13</v>
      </c>
      <c r="B49" s="3" t="s">
        <v>13</v>
      </c>
      <c r="C49" s="5">
        <v>41</v>
      </c>
      <c r="D49" s="19">
        <f t="shared" si="2"/>
        <v>75.5</v>
      </c>
      <c r="E49" s="5">
        <f>C49 + E36</f>
        <v>65</v>
      </c>
      <c r="F49" s="31">
        <v>81</v>
      </c>
      <c r="G49" s="22">
        <v>70</v>
      </c>
      <c r="H49" s="2"/>
      <c r="W49" s="2"/>
      <c r="X49" s="3"/>
    </row>
    <row r="50" spans="1:24" ht="18.5" x14ac:dyDescent="0.35">
      <c r="A50">
        <v>14</v>
      </c>
      <c r="B50" s="3" t="s">
        <v>15</v>
      </c>
      <c r="C50" s="5">
        <v>38</v>
      </c>
      <c r="D50" s="19">
        <f t="shared" si="2"/>
        <v>60.5</v>
      </c>
      <c r="E50" s="5">
        <f>C50 + E36</f>
        <v>62</v>
      </c>
      <c r="F50" s="34">
        <v>76</v>
      </c>
      <c r="G50" s="22">
        <v>45</v>
      </c>
      <c r="H50" s="2"/>
      <c r="W50" s="2"/>
      <c r="X50" s="3"/>
    </row>
    <row r="51" spans="1:24" ht="18.5" x14ac:dyDescent="0.35">
      <c r="A51">
        <v>15</v>
      </c>
      <c r="B51" s="3" t="s">
        <v>16</v>
      </c>
      <c r="C51" s="5">
        <v>32</v>
      </c>
      <c r="D51" s="19">
        <f t="shared" si="2"/>
        <v>46</v>
      </c>
      <c r="E51" s="5">
        <f>C51 + E36</f>
        <v>56</v>
      </c>
      <c r="F51" s="17">
        <v>43</v>
      </c>
      <c r="G51" s="22">
        <v>49</v>
      </c>
      <c r="H51" s="2"/>
      <c r="W51" s="2"/>
      <c r="X51" s="3"/>
    </row>
    <row r="52" spans="1:24" ht="18.5" x14ac:dyDescent="0.35">
      <c r="A52">
        <v>16</v>
      </c>
      <c r="B52" s="3" t="s">
        <v>17</v>
      </c>
      <c r="C52" s="5">
        <v>29</v>
      </c>
      <c r="D52" s="19">
        <f t="shared" si="2"/>
        <v>73</v>
      </c>
      <c r="E52" s="5">
        <f>C52 + E36</f>
        <v>53</v>
      </c>
      <c r="F52" s="17">
        <v>74</v>
      </c>
      <c r="G52" s="22">
        <v>72</v>
      </c>
      <c r="H52" s="2"/>
      <c r="W52" s="2"/>
      <c r="X52" s="3"/>
    </row>
    <row r="53" spans="1:24" ht="18.5" x14ac:dyDescent="0.35">
      <c r="A53">
        <v>17</v>
      </c>
      <c r="B53" s="3" t="s">
        <v>18</v>
      </c>
      <c r="C53" s="5">
        <v>29</v>
      </c>
      <c r="D53" s="19">
        <f t="shared" si="2"/>
        <v>34.5</v>
      </c>
      <c r="E53" s="5">
        <f>C53 + E36</f>
        <v>53</v>
      </c>
      <c r="F53" s="17">
        <v>37</v>
      </c>
      <c r="G53" s="22">
        <v>32</v>
      </c>
      <c r="H53" s="2"/>
      <c r="W53" s="2"/>
      <c r="X53" s="3"/>
    </row>
    <row r="54" spans="1:24" ht="18.5" x14ac:dyDescent="0.35">
      <c r="A54">
        <v>18</v>
      </c>
      <c r="B54" s="3" t="s">
        <v>20</v>
      </c>
      <c r="C54" s="5">
        <v>26</v>
      </c>
      <c r="D54" s="19">
        <f t="shared" si="2"/>
        <v>40</v>
      </c>
      <c r="E54" s="5">
        <f>C54 + E36</f>
        <v>50</v>
      </c>
      <c r="F54" s="17">
        <v>50</v>
      </c>
      <c r="G54" s="22">
        <v>30</v>
      </c>
      <c r="H54" s="2"/>
      <c r="W54" s="2"/>
      <c r="X54" s="3"/>
    </row>
    <row r="55" spans="1:24" ht="18.5" x14ac:dyDescent="0.35">
      <c r="A55">
        <v>19</v>
      </c>
      <c r="B55" s="3" t="s">
        <v>21</v>
      </c>
      <c r="C55" s="5">
        <v>25</v>
      </c>
      <c r="D55" s="19">
        <f t="shared" si="2"/>
        <v>30.5</v>
      </c>
      <c r="E55" s="5">
        <f>C55 + E36</f>
        <v>49</v>
      </c>
      <c r="F55" s="17">
        <v>37</v>
      </c>
      <c r="G55" s="22">
        <v>24</v>
      </c>
      <c r="H55" s="2"/>
      <c r="W55" s="2"/>
      <c r="X55" s="3"/>
    </row>
    <row r="56" spans="1:24" s="55" customFormat="1" ht="18.5" x14ac:dyDescent="0.35">
      <c r="A56" s="55">
        <v>20</v>
      </c>
      <c r="B56" s="56" t="s">
        <v>22</v>
      </c>
      <c r="C56" s="57">
        <v>24</v>
      </c>
      <c r="D56" s="58">
        <f t="shared" si="2"/>
        <v>65</v>
      </c>
      <c r="E56" s="57">
        <f>C56 + E36</f>
        <v>48</v>
      </c>
      <c r="F56" s="59">
        <v>61</v>
      </c>
      <c r="G56" s="60">
        <v>69</v>
      </c>
      <c r="H56" s="62"/>
      <c r="W56" s="61"/>
      <c r="X56" s="56"/>
    </row>
    <row r="57" spans="1:24" ht="18.5" x14ac:dyDescent="0.35">
      <c r="A57">
        <v>21</v>
      </c>
      <c r="B57" s="3" t="s">
        <v>23</v>
      </c>
      <c r="C57" s="5">
        <v>17</v>
      </c>
      <c r="D57" s="19">
        <f t="shared" si="2"/>
        <v>29</v>
      </c>
      <c r="E57" s="5">
        <f>C57 + E36</f>
        <v>41</v>
      </c>
      <c r="F57" s="17">
        <v>31</v>
      </c>
      <c r="G57" s="22">
        <v>27</v>
      </c>
      <c r="H57" s="2"/>
      <c r="W57" s="2"/>
      <c r="X57" s="3"/>
    </row>
    <row r="58" spans="1:24" ht="18.5" x14ac:dyDescent="0.35">
      <c r="A58">
        <v>22</v>
      </c>
      <c r="B58" s="3" t="s">
        <v>28</v>
      </c>
      <c r="C58" s="5">
        <v>16</v>
      </c>
      <c r="D58" s="19">
        <f t="shared" si="2"/>
        <v>40</v>
      </c>
      <c r="E58" s="5">
        <f>C58 + E36</f>
        <v>40</v>
      </c>
      <c r="F58" s="17">
        <v>40</v>
      </c>
      <c r="G58" s="22">
        <v>40</v>
      </c>
      <c r="H58" s="2"/>
      <c r="W58" s="2"/>
      <c r="X58" s="3"/>
    </row>
    <row r="59" spans="1:24" ht="18.5" x14ac:dyDescent="0.35">
      <c r="A59">
        <v>23</v>
      </c>
      <c r="B59" s="3" t="s">
        <v>24</v>
      </c>
      <c r="C59" s="5">
        <v>14</v>
      </c>
      <c r="D59" s="19">
        <f t="shared" si="2"/>
        <v>36.5</v>
      </c>
      <c r="E59" s="5">
        <f>C59 + E36</f>
        <v>38</v>
      </c>
      <c r="F59" s="17">
        <v>45</v>
      </c>
      <c r="G59" s="22">
        <v>28</v>
      </c>
      <c r="H59" s="2"/>
      <c r="W59" s="2"/>
      <c r="X59" s="3"/>
    </row>
    <row r="60" spans="1:24" ht="18.5" x14ac:dyDescent="0.35">
      <c r="A60">
        <v>24</v>
      </c>
      <c r="B60" s="3" t="s">
        <v>25</v>
      </c>
      <c r="C60" s="5">
        <v>12</v>
      </c>
      <c r="D60" s="19">
        <f t="shared" si="2"/>
        <v>29.5</v>
      </c>
      <c r="E60" s="5">
        <f>C60 + E36</f>
        <v>36</v>
      </c>
      <c r="F60" s="17">
        <v>38</v>
      </c>
      <c r="G60" s="22">
        <v>21</v>
      </c>
      <c r="H60" s="2"/>
      <c r="W60" s="2"/>
      <c r="X60" s="3"/>
    </row>
    <row r="61" spans="1:24" ht="18.5" x14ac:dyDescent="0.35">
      <c r="A61">
        <v>25</v>
      </c>
      <c r="B61" s="3" t="s">
        <v>26</v>
      </c>
      <c r="C61" s="5">
        <v>11</v>
      </c>
      <c r="D61" s="19">
        <f t="shared" si="2"/>
        <v>22</v>
      </c>
      <c r="E61" s="5">
        <f>C61 + E36</f>
        <v>35</v>
      </c>
      <c r="F61" s="17">
        <v>27</v>
      </c>
      <c r="G61" s="22">
        <v>17</v>
      </c>
      <c r="H61" s="2"/>
      <c r="W61" s="2"/>
      <c r="X61" s="3"/>
    </row>
    <row r="62" spans="1:24" ht="18.5" x14ac:dyDescent="0.35">
      <c r="A62">
        <v>26</v>
      </c>
      <c r="B62" s="3" t="s">
        <v>27</v>
      </c>
      <c r="C62" s="5">
        <v>10</v>
      </c>
      <c r="D62" s="19">
        <f t="shared" si="2"/>
        <v>29</v>
      </c>
      <c r="E62" s="5">
        <f>C62 + E36</f>
        <v>34</v>
      </c>
      <c r="F62" s="17">
        <v>39</v>
      </c>
      <c r="G62" s="22">
        <v>19</v>
      </c>
      <c r="H62" s="2"/>
      <c r="W62" s="2"/>
      <c r="X62" s="3"/>
    </row>
    <row r="63" spans="1:24" x14ac:dyDescent="0.35">
      <c r="F63" s="30" t="s">
        <v>84</v>
      </c>
      <c r="G63" s="24"/>
    </row>
    <row r="64" spans="1:24" ht="18.5" x14ac:dyDescent="0.35">
      <c r="B64" s="8"/>
      <c r="C64" s="9"/>
      <c r="D64" s="9"/>
      <c r="E64" s="9"/>
      <c r="F64" s="25" t="s">
        <v>48</v>
      </c>
      <c r="G64" s="24"/>
    </row>
    <row r="65" spans="1:22" x14ac:dyDescent="0.35">
      <c r="O65" s="44" t="s">
        <v>94</v>
      </c>
      <c r="P65" s="44"/>
      <c r="Q65" s="44" t="s">
        <v>95</v>
      </c>
      <c r="R65" s="45"/>
      <c r="S65" s="44" t="s">
        <v>96</v>
      </c>
      <c r="T65" s="44"/>
      <c r="U65" s="44" t="s">
        <v>97</v>
      </c>
    </row>
    <row r="66" spans="1:22" x14ac:dyDescent="0.35">
      <c r="E66" s="28" t="s">
        <v>37</v>
      </c>
      <c r="I66" s="36" t="s">
        <v>55</v>
      </c>
      <c r="J66" s="39">
        <f>CORREL(D68:D93,E68:E93)</f>
        <v>0.52280336213329437</v>
      </c>
      <c r="K66" s="38" t="s">
        <v>58</v>
      </c>
      <c r="O66" s="46">
        <f>$J66/SQRT((1-J66^2)/($U66-2))</f>
        <v>3.0045081861074729</v>
      </c>
      <c r="P66" s="44"/>
      <c r="Q66" s="47">
        <f>TDIST($O66, ($U66-2), 2)</f>
        <v>6.1396045480205429E-3</v>
      </c>
      <c r="R66" s="45"/>
      <c r="S66" s="46">
        <f>_xlfn.T.INV.2T(0.05, ($U66-2))</f>
        <v>2.0638985616280254</v>
      </c>
      <c r="T66" s="44"/>
      <c r="U66" s="44">
        <f>ROWS(B68:B93)</f>
        <v>26</v>
      </c>
    </row>
    <row r="67" spans="1:22" ht="72.5" x14ac:dyDescent="0.35">
      <c r="A67" s="11" t="s">
        <v>42</v>
      </c>
      <c r="B67" s="1" t="s">
        <v>0</v>
      </c>
      <c r="C67" s="4" t="s">
        <v>36</v>
      </c>
      <c r="D67" s="6" t="s">
        <v>38</v>
      </c>
      <c r="E67" s="23">
        <v>45</v>
      </c>
      <c r="F67" s="6" t="s">
        <v>50</v>
      </c>
      <c r="G67" s="6" t="s">
        <v>49</v>
      </c>
    </row>
    <row r="68" spans="1:22" ht="18.5" x14ac:dyDescent="0.35">
      <c r="A68">
        <v>1</v>
      </c>
      <c r="B68" s="3" t="s">
        <v>12</v>
      </c>
      <c r="C68" s="5">
        <v>37</v>
      </c>
      <c r="D68" s="19">
        <f t="shared" ref="D68:D93" si="3">(F68+G68)/2</f>
        <v>84.5</v>
      </c>
      <c r="E68" s="5">
        <f>C68 + E67</f>
        <v>82</v>
      </c>
      <c r="F68" s="17">
        <v>70</v>
      </c>
      <c r="G68" s="22">
        <v>99</v>
      </c>
      <c r="V68" s="3"/>
    </row>
    <row r="69" spans="1:22" ht="18.5" x14ac:dyDescent="0.35">
      <c r="A69">
        <v>2</v>
      </c>
      <c r="B69" s="3" t="s">
        <v>1</v>
      </c>
      <c r="C69" s="5">
        <v>36</v>
      </c>
      <c r="D69" s="19">
        <f t="shared" si="3"/>
        <v>93.5</v>
      </c>
      <c r="E69" s="5">
        <f>C69 +E67</f>
        <v>81</v>
      </c>
      <c r="F69" s="17">
        <v>91</v>
      </c>
      <c r="G69" s="22">
        <v>96</v>
      </c>
      <c r="V69" s="3"/>
    </row>
    <row r="70" spans="1:22" ht="18.5" x14ac:dyDescent="0.35">
      <c r="A70">
        <v>3</v>
      </c>
      <c r="B70" s="3" t="s">
        <v>3</v>
      </c>
      <c r="C70" s="5">
        <v>35</v>
      </c>
      <c r="D70" s="19">
        <f t="shared" si="3"/>
        <v>92.5</v>
      </c>
      <c r="E70" s="5">
        <f>C70 + E67</f>
        <v>80</v>
      </c>
      <c r="F70" s="17">
        <v>95</v>
      </c>
      <c r="G70" s="22">
        <v>90</v>
      </c>
      <c r="V70" s="3"/>
    </row>
    <row r="71" spans="1:22" ht="18.5" x14ac:dyDescent="0.35">
      <c r="A71">
        <v>4</v>
      </c>
      <c r="B71" s="3" t="s">
        <v>15</v>
      </c>
      <c r="C71" s="5">
        <v>35</v>
      </c>
      <c r="D71" s="19">
        <f t="shared" si="3"/>
        <v>60.5</v>
      </c>
      <c r="E71" s="5">
        <f>C71 + E67</f>
        <v>80</v>
      </c>
      <c r="F71" s="34">
        <v>76</v>
      </c>
      <c r="G71" s="22">
        <v>45</v>
      </c>
      <c r="V71" s="3"/>
    </row>
    <row r="72" spans="1:22" s="55" customFormat="1" ht="18.5" x14ac:dyDescent="0.35">
      <c r="A72" s="55">
        <v>5</v>
      </c>
      <c r="B72" s="56" t="s">
        <v>2</v>
      </c>
      <c r="C72" s="57">
        <v>29</v>
      </c>
      <c r="D72" s="58">
        <f t="shared" si="3"/>
        <v>33.5</v>
      </c>
      <c r="E72" s="57">
        <f>C72 +E67</f>
        <v>74</v>
      </c>
      <c r="F72" s="59">
        <v>37</v>
      </c>
      <c r="G72" s="60">
        <v>30</v>
      </c>
      <c r="V72" s="56"/>
    </row>
    <row r="73" spans="1:22" ht="18.5" x14ac:dyDescent="0.35">
      <c r="A73">
        <v>6</v>
      </c>
      <c r="B73" s="3" t="s">
        <v>7</v>
      </c>
      <c r="C73" s="5">
        <v>23</v>
      </c>
      <c r="D73" s="19">
        <f t="shared" si="3"/>
        <v>97.5</v>
      </c>
      <c r="E73" s="5">
        <f>C73 +E67</f>
        <v>68</v>
      </c>
      <c r="F73" s="17">
        <v>98</v>
      </c>
      <c r="G73" s="22">
        <v>97</v>
      </c>
      <c r="V73" s="3"/>
    </row>
    <row r="74" spans="1:22" ht="18.5" x14ac:dyDescent="0.35">
      <c r="A74">
        <v>7</v>
      </c>
      <c r="B74" s="3" t="s">
        <v>6</v>
      </c>
      <c r="C74" s="5">
        <v>22</v>
      </c>
      <c r="D74" s="19">
        <f t="shared" si="3"/>
        <v>91</v>
      </c>
      <c r="E74" s="5">
        <f>C74 +E67</f>
        <v>67</v>
      </c>
      <c r="F74" s="22">
        <v>91</v>
      </c>
      <c r="G74" s="22">
        <v>91</v>
      </c>
      <c r="V74" s="3"/>
    </row>
    <row r="75" spans="1:22" ht="18.5" x14ac:dyDescent="0.35">
      <c r="A75">
        <v>8</v>
      </c>
      <c r="B75" s="3" t="s">
        <v>10</v>
      </c>
      <c r="C75" s="5">
        <v>22</v>
      </c>
      <c r="D75" s="19">
        <f t="shared" si="3"/>
        <v>86.5</v>
      </c>
      <c r="E75" s="5">
        <f>C75 +E67</f>
        <v>67</v>
      </c>
      <c r="F75" s="20">
        <v>77</v>
      </c>
      <c r="G75" s="22">
        <v>96</v>
      </c>
      <c r="V75" s="3"/>
    </row>
    <row r="76" spans="1:22" ht="18.5" x14ac:dyDescent="0.35">
      <c r="A76">
        <v>9</v>
      </c>
      <c r="B76" s="3" t="s">
        <v>4</v>
      </c>
      <c r="C76" s="5">
        <v>21</v>
      </c>
      <c r="D76" s="19">
        <f t="shared" si="3"/>
        <v>95</v>
      </c>
      <c r="E76" s="5">
        <f>C76 +E67</f>
        <v>66</v>
      </c>
      <c r="F76" s="22">
        <v>95</v>
      </c>
      <c r="G76" s="22">
        <v>95</v>
      </c>
      <c r="V76" s="3"/>
    </row>
    <row r="77" spans="1:22" ht="18.5" x14ac:dyDescent="0.35">
      <c r="A77">
        <v>10</v>
      </c>
      <c r="B77" s="3" t="s">
        <v>13</v>
      </c>
      <c r="C77" s="5">
        <v>18</v>
      </c>
      <c r="D77" s="19">
        <f t="shared" si="3"/>
        <v>75.5</v>
      </c>
      <c r="E77" s="5">
        <f>C77 +E67</f>
        <v>63</v>
      </c>
      <c r="F77" s="31">
        <v>81</v>
      </c>
      <c r="G77" s="22">
        <v>70</v>
      </c>
      <c r="V77" s="3"/>
    </row>
    <row r="78" spans="1:22" ht="18.5" x14ac:dyDescent="0.35">
      <c r="A78">
        <v>11</v>
      </c>
      <c r="B78" s="3" t="s">
        <v>29</v>
      </c>
      <c r="C78" s="5">
        <v>17</v>
      </c>
      <c r="D78" s="19">
        <f t="shared" si="3"/>
        <v>84.5</v>
      </c>
      <c r="E78" s="5">
        <f>C78 +E67</f>
        <v>62</v>
      </c>
      <c r="F78" s="7">
        <v>76</v>
      </c>
      <c r="G78" s="22">
        <v>93</v>
      </c>
      <c r="V78" s="3"/>
    </row>
    <row r="79" spans="1:22" ht="18.5" x14ac:dyDescent="0.35">
      <c r="A79">
        <v>12</v>
      </c>
      <c r="B79" s="3" t="s">
        <v>8</v>
      </c>
      <c r="C79" s="5">
        <v>16</v>
      </c>
      <c r="D79" s="19">
        <f t="shared" si="3"/>
        <v>91</v>
      </c>
      <c r="E79" s="5">
        <f>C79 +E67</f>
        <v>61</v>
      </c>
      <c r="F79" s="22">
        <v>91</v>
      </c>
      <c r="G79" s="22">
        <v>91</v>
      </c>
      <c r="V79" s="3"/>
    </row>
    <row r="80" spans="1:22" ht="18.5" x14ac:dyDescent="0.35">
      <c r="A80">
        <v>13</v>
      </c>
      <c r="B80" s="3" t="s">
        <v>21</v>
      </c>
      <c r="C80" s="5">
        <v>16</v>
      </c>
      <c r="D80" s="19">
        <f t="shared" si="3"/>
        <v>30.5</v>
      </c>
      <c r="E80" s="5">
        <f>C80 + E67</f>
        <v>61</v>
      </c>
      <c r="F80" s="17">
        <v>37</v>
      </c>
      <c r="G80" s="22">
        <v>24</v>
      </c>
      <c r="V80" s="3"/>
    </row>
    <row r="81" spans="1:22" ht="18.5" x14ac:dyDescent="0.35">
      <c r="A81">
        <v>14</v>
      </c>
      <c r="B81" s="3" t="s">
        <v>20</v>
      </c>
      <c r="C81" s="5">
        <v>16</v>
      </c>
      <c r="D81" s="19">
        <f t="shared" si="3"/>
        <v>40</v>
      </c>
      <c r="E81" s="5">
        <f>C81 + E67</f>
        <v>61</v>
      </c>
      <c r="F81" s="17">
        <v>50</v>
      </c>
      <c r="G81" s="22">
        <v>30</v>
      </c>
      <c r="V81" s="3"/>
    </row>
    <row r="82" spans="1:22" ht="18.5" x14ac:dyDescent="0.35">
      <c r="A82">
        <v>15</v>
      </c>
      <c r="B82" s="3" t="s">
        <v>18</v>
      </c>
      <c r="C82" s="5">
        <v>15</v>
      </c>
      <c r="D82" s="19">
        <f t="shared" si="3"/>
        <v>34.5</v>
      </c>
      <c r="E82" s="5">
        <f>C82 +E67</f>
        <v>60</v>
      </c>
      <c r="F82" s="17">
        <v>37</v>
      </c>
      <c r="G82" s="22">
        <v>32</v>
      </c>
      <c r="V82" s="3"/>
    </row>
    <row r="83" spans="1:22" s="55" customFormat="1" ht="18.5" x14ac:dyDescent="0.35">
      <c r="A83" s="55">
        <v>16</v>
      </c>
      <c r="B83" s="56" t="s">
        <v>22</v>
      </c>
      <c r="C83" s="57">
        <v>15</v>
      </c>
      <c r="D83" s="58">
        <f t="shared" si="3"/>
        <v>65</v>
      </c>
      <c r="E83" s="57">
        <f>C83 +E67</f>
        <v>60</v>
      </c>
      <c r="F83" s="59">
        <v>61</v>
      </c>
      <c r="G83" s="60">
        <v>69</v>
      </c>
      <c r="V83" s="56"/>
    </row>
    <row r="84" spans="1:22" ht="18.5" x14ac:dyDescent="0.35">
      <c r="A84">
        <v>17</v>
      </c>
      <c r="B84" s="3" t="s">
        <v>9</v>
      </c>
      <c r="C84" s="5">
        <v>13</v>
      </c>
      <c r="D84" s="19">
        <f t="shared" si="3"/>
        <v>94</v>
      </c>
      <c r="E84" s="5">
        <f>C84 +E67</f>
        <v>58</v>
      </c>
      <c r="F84" s="22">
        <v>94</v>
      </c>
      <c r="G84" s="22">
        <v>94</v>
      </c>
      <c r="V84" s="3"/>
    </row>
    <row r="85" spans="1:22" ht="18.5" x14ac:dyDescent="0.35">
      <c r="A85">
        <v>18</v>
      </c>
      <c r="B85" s="3" t="s">
        <v>5</v>
      </c>
      <c r="C85" s="5">
        <v>13</v>
      </c>
      <c r="D85" s="19">
        <f t="shared" si="3"/>
        <v>86</v>
      </c>
      <c r="E85" s="5">
        <f>C85 +E67</f>
        <v>58</v>
      </c>
      <c r="F85" s="32">
        <v>75</v>
      </c>
      <c r="G85" s="22">
        <v>97</v>
      </c>
      <c r="V85" s="3"/>
    </row>
    <row r="86" spans="1:22" ht="18.5" x14ac:dyDescent="0.35">
      <c r="A86">
        <v>19</v>
      </c>
      <c r="B86" s="3" t="s">
        <v>16</v>
      </c>
      <c r="C86" s="5">
        <v>13</v>
      </c>
      <c r="D86" s="19">
        <f t="shared" si="3"/>
        <v>46</v>
      </c>
      <c r="E86" s="5">
        <f>C86 +E67</f>
        <v>58</v>
      </c>
      <c r="F86" s="17">
        <v>43</v>
      </c>
      <c r="G86" s="22">
        <v>49</v>
      </c>
      <c r="V86" s="3"/>
    </row>
    <row r="87" spans="1:22" ht="18.5" x14ac:dyDescent="0.35">
      <c r="A87">
        <v>20</v>
      </c>
      <c r="B87" s="3" t="s">
        <v>28</v>
      </c>
      <c r="C87" s="5">
        <v>12</v>
      </c>
      <c r="D87" s="19">
        <f t="shared" si="3"/>
        <v>40</v>
      </c>
      <c r="E87" s="5">
        <f>C87 +E67</f>
        <v>57</v>
      </c>
      <c r="F87" s="17">
        <v>40</v>
      </c>
      <c r="G87" s="22">
        <v>40</v>
      </c>
      <c r="V87" s="3"/>
    </row>
    <row r="88" spans="1:22" ht="18.5" x14ac:dyDescent="0.35">
      <c r="A88">
        <v>21</v>
      </c>
      <c r="B88" s="3" t="s">
        <v>17</v>
      </c>
      <c r="C88" s="5">
        <v>11</v>
      </c>
      <c r="D88" s="19">
        <f t="shared" si="3"/>
        <v>73</v>
      </c>
      <c r="E88" s="5">
        <f>C88 +E67</f>
        <v>56</v>
      </c>
      <c r="F88" s="17">
        <v>74</v>
      </c>
      <c r="G88" s="22">
        <v>72</v>
      </c>
      <c r="V88" s="3"/>
    </row>
    <row r="89" spans="1:22" ht="18.5" x14ac:dyDescent="0.35">
      <c r="A89">
        <v>22</v>
      </c>
      <c r="B89" s="3" t="s">
        <v>23</v>
      </c>
      <c r="C89" s="5">
        <v>9</v>
      </c>
      <c r="D89" s="19">
        <f t="shared" si="3"/>
        <v>29</v>
      </c>
      <c r="E89" s="5">
        <f>C89 + E67</f>
        <v>54</v>
      </c>
      <c r="F89" s="17">
        <v>31</v>
      </c>
      <c r="G89" s="22">
        <v>27</v>
      </c>
      <c r="V89" s="3"/>
    </row>
    <row r="90" spans="1:22" ht="18.5" x14ac:dyDescent="0.35">
      <c r="A90">
        <v>23</v>
      </c>
      <c r="B90" s="3" t="s">
        <v>24</v>
      </c>
      <c r="C90" s="5">
        <v>8</v>
      </c>
      <c r="D90" s="19">
        <f t="shared" si="3"/>
        <v>36.5</v>
      </c>
      <c r="E90" s="5">
        <f>C90 + E67</f>
        <v>53</v>
      </c>
      <c r="F90" s="17">
        <v>45</v>
      </c>
      <c r="G90" s="22">
        <v>28</v>
      </c>
      <c r="V90" s="3"/>
    </row>
    <row r="91" spans="1:22" ht="18.5" x14ac:dyDescent="0.35">
      <c r="A91">
        <v>24</v>
      </c>
      <c r="B91" s="3" t="s">
        <v>25</v>
      </c>
      <c r="C91" s="5">
        <v>7</v>
      </c>
      <c r="D91" s="19">
        <f t="shared" si="3"/>
        <v>29.5</v>
      </c>
      <c r="E91" s="5">
        <f>C91 + E67</f>
        <v>52</v>
      </c>
      <c r="F91" s="17">
        <v>38</v>
      </c>
      <c r="G91" s="22">
        <v>21</v>
      </c>
      <c r="V91" s="3"/>
    </row>
    <row r="92" spans="1:22" ht="18.5" x14ac:dyDescent="0.35">
      <c r="A92">
        <v>25</v>
      </c>
      <c r="B92" s="3" t="s">
        <v>26</v>
      </c>
      <c r="C92" s="5">
        <v>7</v>
      </c>
      <c r="D92" s="19">
        <f t="shared" si="3"/>
        <v>22</v>
      </c>
      <c r="E92" s="5">
        <f>C92 + E67</f>
        <v>52</v>
      </c>
      <c r="F92" s="17">
        <v>27</v>
      </c>
      <c r="G92" s="22">
        <v>17</v>
      </c>
      <c r="V92" s="3"/>
    </row>
    <row r="93" spans="1:22" ht="18.5" x14ac:dyDescent="0.35">
      <c r="A93">
        <v>26</v>
      </c>
      <c r="B93" s="3" t="s">
        <v>27</v>
      </c>
      <c r="C93" s="5">
        <v>6</v>
      </c>
      <c r="D93" s="19">
        <f t="shared" si="3"/>
        <v>29</v>
      </c>
      <c r="E93" s="5">
        <f>C93 + E67</f>
        <v>51</v>
      </c>
      <c r="F93" s="17">
        <v>39</v>
      </c>
      <c r="G93" s="22">
        <v>19</v>
      </c>
      <c r="V93" s="3"/>
    </row>
    <row r="94" spans="1:22" x14ac:dyDescent="0.35">
      <c r="F94" s="30" t="s">
        <v>84</v>
      </c>
    </row>
    <row r="95" spans="1:22" ht="18.5" x14ac:dyDescent="0.35">
      <c r="A95" s="10"/>
      <c r="B95" s="8"/>
      <c r="C95" s="9"/>
      <c r="D95" s="9"/>
      <c r="E95" s="33"/>
      <c r="F95" s="25" t="s">
        <v>48</v>
      </c>
    </row>
    <row r="96" spans="1:22" x14ac:dyDescent="0.35">
      <c r="O96" s="44" t="s">
        <v>94</v>
      </c>
      <c r="P96" s="44"/>
      <c r="Q96" s="44" t="s">
        <v>95</v>
      </c>
      <c r="R96" s="45"/>
      <c r="S96" s="44" t="s">
        <v>96</v>
      </c>
      <c r="T96" s="44"/>
      <c r="U96" s="44" t="s">
        <v>97</v>
      </c>
    </row>
    <row r="97" spans="1:24" ht="18.5" x14ac:dyDescent="0.35">
      <c r="A97" s="10"/>
      <c r="B97" s="8"/>
      <c r="C97" s="9"/>
      <c r="D97" s="9"/>
      <c r="E97" s="28" t="s">
        <v>37</v>
      </c>
      <c r="I97" s="36" t="s">
        <v>55</v>
      </c>
      <c r="J97" s="39">
        <f>CORREL(D99:D122,E99:E122)</f>
        <v>0.88563616567711534</v>
      </c>
      <c r="K97" s="38" t="s">
        <v>59</v>
      </c>
      <c r="O97" s="46">
        <f>$J97/SQRT((1-J97^2)/($U97-2))</f>
        <v>8.9452684825542104</v>
      </c>
      <c r="P97" s="44"/>
      <c r="Q97" s="47">
        <f>TDIST($O97, ($U97-2), 2)</f>
        <v>8.8084794864067929E-9</v>
      </c>
      <c r="R97" s="45"/>
      <c r="S97" s="46">
        <f>_xlfn.T.INV.2T(0.05, ($U97-2))</f>
        <v>2.0738730679040258</v>
      </c>
      <c r="T97" s="44"/>
      <c r="U97" s="44">
        <f>ROWS(B99:B122)</f>
        <v>24</v>
      </c>
    </row>
    <row r="98" spans="1:24" ht="62" x14ac:dyDescent="0.35">
      <c r="A98" s="11" t="s">
        <v>43</v>
      </c>
      <c r="B98" s="1" t="s">
        <v>0</v>
      </c>
      <c r="C98" s="4" t="s">
        <v>39</v>
      </c>
      <c r="D98" s="6" t="s">
        <v>38</v>
      </c>
      <c r="E98" s="23">
        <v>19</v>
      </c>
      <c r="F98" s="6" t="s">
        <v>50</v>
      </c>
      <c r="G98" s="6" t="s">
        <v>49</v>
      </c>
    </row>
    <row r="99" spans="1:24" ht="18.5" x14ac:dyDescent="0.35">
      <c r="A99">
        <v>2</v>
      </c>
      <c r="B99" s="3" t="s">
        <v>4</v>
      </c>
      <c r="C99" s="5">
        <v>67</v>
      </c>
      <c r="D99" s="19">
        <f t="shared" ref="D99:D122" si="4">(F99+G99)/2</f>
        <v>95</v>
      </c>
      <c r="E99" s="5">
        <f>C99 + E98</f>
        <v>86</v>
      </c>
      <c r="F99" s="22">
        <v>95</v>
      </c>
      <c r="G99" s="22">
        <v>95</v>
      </c>
      <c r="V99" s="3"/>
      <c r="W99" s="19"/>
      <c r="X99" s="17"/>
    </row>
    <row r="100" spans="1:24" ht="18.5" x14ac:dyDescent="0.35">
      <c r="A100">
        <v>3</v>
      </c>
      <c r="B100" s="3" t="s">
        <v>1</v>
      </c>
      <c r="C100" s="5">
        <v>64</v>
      </c>
      <c r="D100" s="19">
        <f t="shared" si="4"/>
        <v>93.5</v>
      </c>
      <c r="E100" s="5">
        <f>C100 + E98</f>
        <v>83</v>
      </c>
      <c r="F100" s="17">
        <v>91</v>
      </c>
      <c r="G100" s="22">
        <v>96</v>
      </c>
      <c r="V100" s="3"/>
      <c r="W100" s="19"/>
      <c r="X100" s="17"/>
    </row>
    <row r="101" spans="1:24" ht="18.5" x14ac:dyDescent="0.35">
      <c r="A101">
        <v>4</v>
      </c>
      <c r="B101" s="3" t="s">
        <v>8</v>
      </c>
      <c r="C101" s="5">
        <v>62</v>
      </c>
      <c r="D101" s="19">
        <f t="shared" si="4"/>
        <v>91</v>
      </c>
      <c r="E101" s="5">
        <f>C101 + E98</f>
        <v>81</v>
      </c>
      <c r="F101" s="22">
        <v>91</v>
      </c>
      <c r="G101" s="22">
        <v>91</v>
      </c>
      <c r="V101" s="3"/>
      <c r="W101" s="5"/>
      <c r="X101" s="5"/>
    </row>
    <row r="102" spans="1:24" ht="18.5" x14ac:dyDescent="0.35">
      <c r="A102">
        <v>5</v>
      </c>
      <c r="B102" s="3" t="s">
        <v>3</v>
      </c>
      <c r="C102" s="5">
        <v>58</v>
      </c>
      <c r="D102" s="19">
        <f t="shared" si="4"/>
        <v>92.5</v>
      </c>
      <c r="E102" s="5">
        <f>C102 + E98</f>
        <v>77</v>
      </c>
      <c r="F102" s="17">
        <v>95</v>
      </c>
      <c r="G102" s="22">
        <v>90</v>
      </c>
      <c r="V102" s="3"/>
      <c r="W102" s="5"/>
      <c r="X102" s="5"/>
    </row>
    <row r="103" spans="1:24" ht="18.5" x14ac:dyDescent="0.35">
      <c r="A103">
        <v>6</v>
      </c>
      <c r="B103" s="3" t="s">
        <v>5</v>
      </c>
      <c r="C103" s="5">
        <v>56</v>
      </c>
      <c r="D103" s="19">
        <f t="shared" si="4"/>
        <v>86</v>
      </c>
      <c r="E103" s="5">
        <f>C103 + E98</f>
        <v>75</v>
      </c>
      <c r="F103" s="32">
        <v>75</v>
      </c>
      <c r="G103" s="22">
        <v>97</v>
      </c>
      <c r="V103" s="3"/>
      <c r="W103" s="5"/>
      <c r="X103" s="5"/>
    </row>
    <row r="104" spans="1:24" ht="18.5" x14ac:dyDescent="0.35">
      <c r="A104">
        <v>7</v>
      </c>
      <c r="B104" s="3" t="s">
        <v>9</v>
      </c>
      <c r="C104" s="5">
        <v>53</v>
      </c>
      <c r="D104" s="19">
        <f t="shared" si="4"/>
        <v>94</v>
      </c>
      <c r="E104" s="5">
        <f>C104 +E98</f>
        <v>72</v>
      </c>
      <c r="F104" s="22">
        <v>94</v>
      </c>
      <c r="G104" s="22">
        <v>94</v>
      </c>
      <c r="V104" s="3"/>
      <c r="W104" s="19"/>
      <c r="X104" s="17"/>
    </row>
    <row r="105" spans="1:24" ht="18.5" x14ac:dyDescent="0.35">
      <c r="A105">
        <v>8</v>
      </c>
      <c r="B105" s="3" t="s">
        <v>6</v>
      </c>
      <c r="C105" s="5">
        <v>51</v>
      </c>
      <c r="D105" s="19">
        <f t="shared" si="4"/>
        <v>91</v>
      </c>
      <c r="E105" s="5">
        <f>C105 + E98</f>
        <v>70</v>
      </c>
      <c r="F105" s="22">
        <v>91</v>
      </c>
      <c r="G105" s="22">
        <v>91</v>
      </c>
      <c r="V105" s="3"/>
      <c r="W105" s="5"/>
      <c r="X105" s="5"/>
    </row>
    <row r="106" spans="1:24" ht="18.5" x14ac:dyDescent="0.35">
      <c r="A106">
        <v>9</v>
      </c>
      <c r="B106" s="3" t="s">
        <v>15</v>
      </c>
      <c r="C106" s="5">
        <v>50</v>
      </c>
      <c r="D106" s="19">
        <f t="shared" si="4"/>
        <v>60.5</v>
      </c>
      <c r="E106" s="5">
        <f>C106 + E98</f>
        <v>69</v>
      </c>
      <c r="F106" s="34">
        <v>76</v>
      </c>
      <c r="G106" s="22">
        <v>45</v>
      </c>
      <c r="V106" s="3"/>
      <c r="W106" s="19"/>
      <c r="X106" s="20"/>
    </row>
    <row r="107" spans="1:24" ht="18.5" x14ac:dyDescent="0.35">
      <c r="A107">
        <v>10</v>
      </c>
      <c r="B107" s="3" t="s">
        <v>17</v>
      </c>
      <c r="C107" s="5">
        <v>49</v>
      </c>
      <c r="D107" s="19">
        <f t="shared" si="4"/>
        <v>73</v>
      </c>
      <c r="E107" s="5">
        <f>C107 + E98</f>
        <v>68</v>
      </c>
      <c r="F107" s="17">
        <v>74</v>
      </c>
      <c r="G107" s="22">
        <v>72</v>
      </c>
      <c r="V107" s="3"/>
      <c r="W107" s="18"/>
      <c r="X107" s="18"/>
    </row>
    <row r="108" spans="1:24" ht="18.5" x14ac:dyDescent="0.35">
      <c r="A108">
        <v>11</v>
      </c>
      <c r="B108" s="3" t="s">
        <v>12</v>
      </c>
      <c r="C108" s="5">
        <v>47</v>
      </c>
      <c r="D108" s="19">
        <f t="shared" si="4"/>
        <v>84.5</v>
      </c>
      <c r="E108" s="5">
        <f>C108 + E98</f>
        <v>66</v>
      </c>
      <c r="F108" s="17">
        <v>70</v>
      </c>
      <c r="G108" s="22">
        <v>99</v>
      </c>
      <c r="V108" s="3"/>
      <c r="W108" s="19"/>
      <c r="X108" s="17"/>
    </row>
    <row r="109" spans="1:24" ht="18.5" x14ac:dyDescent="0.35">
      <c r="A109">
        <v>12</v>
      </c>
      <c r="B109" s="3" t="s">
        <v>10</v>
      </c>
      <c r="C109" s="5">
        <v>47</v>
      </c>
      <c r="D109" s="19">
        <f t="shared" si="4"/>
        <v>86.5</v>
      </c>
      <c r="E109" s="5">
        <f>C109 +E98</f>
        <v>66</v>
      </c>
      <c r="F109" s="20">
        <v>77</v>
      </c>
      <c r="G109" s="22">
        <v>96</v>
      </c>
      <c r="V109" s="3"/>
      <c r="W109" s="5"/>
      <c r="X109" s="5"/>
    </row>
    <row r="110" spans="1:24" ht="18.5" x14ac:dyDescent="0.35">
      <c r="A110">
        <v>13</v>
      </c>
      <c r="B110" s="3" t="s">
        <v>14</v>
      </c>
      <c r="C110" s="5">
        <v>46</v>
      </c>
      <c r="D110" s="19">
        <f t="shared" si="4"/>
        <v>84.5</v>
      </c>
      <c r="E110" s="5">
        <f>C110 +E98</f>
        <v>65</v>
      </c>
      <c r="F110" s="7">
        <v>76</v>
      </c>
      <c r="G110" s="22">
        <v>93</v>
      </c>
      <c r="V110" s="3"/>
      <c r="W110" s="19"/>
      <c r="X110" s="21"/>
    </row>
    <row r="111" spans="1:24" ht="18.5" x14ac:dyDescent="0.35">
      <c r="A111">
        <v>14</v>
      </c>
      <c r="B111" s="3" t="s">
        <v>7</v>
      </c>
      <c r="C111" s="5">
        <v>44</v>
      </c>
      <c r="D111" s="19">
        <f t="shared" si="4"/>
        <v>97.5</v>
      </c>
      <c r="E111" s="5">
        <f>C111 + E98</f>
        <v>63</v>
      </c>
      <c r="F111" s="17">
        <v>98</v>
      </c>
      <c r="G111" s="22">
        <v>97</v>
      </c>
      <c r="V111" s="3"/>
      <c r="W111" s="5"/>
      <c r="X111" s="5"/>
    </row>
    <row r="112" spans="1:24" ht="18.5" x14ac:dyDescent="0.35">
      <c r="A112">
        <v>15</v>
      </c>
      <c r="B112" s="3" t="s">
        <v>16</v>
      </c>
      <c r="C112" s="5">
        <v>43</v>
      </c>
      <c r="D112" s="19">
        <f t="shared" si="4"/>
        <v>46</v>
      </c>
      <c r="E112" s="5">
        <f>C112 +E98</f>
        <v>62</v>
      </c>
      <c r="F112" s="17">
        <v>43</v>
      </c>
      <c r="G112" s="22">
        <v>49</v>
      </c>
      <c r="V112" s="3"/>
      <c r="W112" s="19"/>
      <c r="X112" s="17"/>
    </row>
    <row r="113" spans="1:24" ht="18.5" x14ac:dyDescent="0.35">
      <c r="A113">
        <v>16</v>
      </c>
      <c r="B113" s="3" t="s">
        <v>13</v>
      </c>
      <c r="C113" s="5">
        <v>41</v>
      </c>
      <c r="D113" s="19">
        <f t="shared" si="4"/>
        <v>75.5</v>
      </c>
      <c r="E113" s="5">
        <f>C113 +E98</f>
        <v>60</v>
      </c>
      <c r="F113" s="31">
        <v>81</v>
      </c>
      <c r="G113" s="22">
        <v>70</v>
      </c>
      <c r="V113" s="3"/>
      <c r="W113" s="19"/>
      <c r="X113" s="17"/>
    </row>
    <row r="114" spans="1:24" ht="18.5" x14ac:dyDescent="0.35">
      <c r="A114">
        <v>17</v>
      </c>
      <c r="B114" s="3" t="s">
        <v>18</v>
      </c>
      <c r="C114" s="5">
        <v>36</v>
      </c>
      <c r="D114" s="19">
        <f t="shared" si="4"/>
        <v>34.5</v>
      </c>
      <c r="E114" s="5">
        <f>C114 +E98</f>
        <v>55</v>
      </c>
      <c r="F114" s="17">
        <v>37</v>
      </c>
      <c r="G114" s="22">
        <v>32</v>
      </c>
      <c r="V114" s="3"/>
      <c r="W114" s="18"/>
      <c r="X114" s="18"/>
    </row>
    <row r="115" spans="1:24" ht="18.5" x14ac:dyDescent="0.35">
      <c r="A115">
        <v>18</v>
      </c>
      <c r="B115" s="3" t="s">
        <v>23</v>
      </c>
      <c r="C115" s="5">
        <v>32</v>
      </c>
      <c r="D115" s="19">
        <f t="shared" si="4"/>
        <v>29</v>
      </c>
      <c r="E115" s="5">
        <f>C115 +E98</f>
        <v>51</v>
      </c>
      <c r="F115" s="17">
        <v>31</v>
      </c>
      <c r="G115" s="22">
        <v>27</v>
      </c>
      <c r="V115" s="3"/>
      <c r="W115" s="19"/>
      <c r="X115" s="17"/>
    </row>
    <row r="116" spans="1:24" ht="18.5" x14ac:dyDescent="0.35">
      <c r="A116">
        <v>19</v>
      </c>
      <c r="B116" s="3" t="s">
        <v>20</v>
      </c>
      <c r="C116" s="5">
        <v>31</v>
      </c>
      <c r="D116" s="19">
        <f t="shared" si="4"/>
        <v>40</v>
      </c>
      <c r="E116" s="5">
        <f>C116 +E98</f>
        <v>50</v>
      </c>
      <c r="F116" s="17">
        <v>50</v>
      </c>
      <c r="G116" s="22">
        <v>30</v>
      </c>
      <c r="V116" s="3"/>
      <c r="W116" s="19"/>
      <c r="X116" s="17"/>
    </row>
    <row r="117" spans="1:24" ht="18.5" x14ac:dyDescent="0.35">
      <c r="A117">
        <v>20</v>
      </c>
      <c r="B117" s="3" t="s">
        <v>25</v>
      </c>
      <c r="C117" s="5">
        <v>31</v>
      </c>
      <c r="D117" s="19">
        <f t="shared" si="4"/>
        <v>29.5</v>
      </c>
      <c r="E117" s="5">
        <f>C117 +E98</f>
        <v>50</v>
      </c>
      <c r="F117" s="17">
        <v>38</v>
      </c>
      <c r="G117" s="22">
        <v>21</v>
      </c>
      <c r="V117" s="3"/>
      <c r="W117" s="19"/>
      <c r="X117" s="17"/>
    </row>
    <row r="118" spans="1:24" ht="18.5" x14ac:dyDescent="0.35">
      <c r="A118">
        <v>21</v>
      </c>
      <c r="B118" s="3" t="s">
        <v>21</v>
      </c>
      <c r="C118" s="5">
        <v>29</v>
      </c>
      <c r="D118" s="19">
        <f t="shared" si="4"/>
        <v>30.5</v>
      </c>
      <c r="E118" s="5">
        <f>C118 +E98</f>
        <v>48</v>
      </c>
      <c r="F118" s="17">
        <v>37</v>
      </c>
      <c r="G118" s="22">
        <v>24</v>
      </c>
      <c r="V118" s="3"/>
      <c r="W118" s="19"/>
      <c r="X118" s="17"/>
    </row>
    <row r="119" spans="1:24" ht="18.5" x14ac:dyDescent="0.35">
      <c r="A119">
        <v>22</v>
      </c>
      <c r="B119" s="3" t="s">
        <v>24</v>
      </c>
      <c r="C119" s="5">
        <v>29</v>
      </c>
      <c r="D119" s="19">
        <f t="shared" si="4"/>
        <v>36.5</v>
      </c>
      <c r="E119" s="5">
        <f>C119 +E98</f>
        <v>48</v>
      </c>
      <c r="F119" s="17">
        <v>45</v>
      </c>
      <c r="G119" s="22">
        <v>28</v>
      </c>
      <c r="V119" s="3"/>
      <c r="W119" s="19"/>
      <c r="X119" s="17"/>
    </row>
    <row r="120" spans="1:24" ht="18.5" x14ac:dyDescent="0.35">
      <c r="A120">
        <v>24</v>
      </c>
      <c r="B120" s="3" t="s">
        <v>28</v>
      </c>
      <c r="C120" s="5">
        <v>27</v>
      </c>
      <c r="D120" s="19">
        <f t="shared" si="4"/>
        <v>40</v>
      </c>
      <c r="E120" s="5">
        <f>C120 +E98</f>
        <v>46</v>
      </c>
      <c r="F120" s="17">
        <v>40</v>
      </c>
      <c r="G120" s="22">
        <v>40</v>
      </c>
      <c r="V120" s="3"/>
      <c r="W120" s="19"/>
      <c r="X120" s="17"/>
    </row>
    <row r="121" spans="1:24" ht="18.5" x14ac:dyDescent="0.35">
      <c r="A121">
        <v>25</v>
      </c>
      <c r="B121" s="3" t="s">
        <v>27</v>
      </c>
      <c r="C121" s="5">
        <v>27</v>
      </c>
      <c r="D121" s="19">
        <f t="shared" si="4"/>
        <v>29</v>
      </c>
      <c r="E121" s="5">
        <f>C121 +E98</f>
        <v>46</v>
      </c>
      <c r="F121" s="17">
        <v>39</v>
      </c>
      <c r="G121" s="22">
        <v>19</v>
      </c>
      <c r="V121" s="3"/>
      <c r="W121" s="19"/>
      <c r="X121" s="17"/>
    </row>
    <row r="122" spans="1:24" ht="18.5" x14ac:dyDescent="0.35">
      <c r="A122">
        <v>26</v>
      </c>
      <c r="B122" s="3" t="s">
        <v>26</v>
      </c>
      <c r="C122" s="5">
        <v>23</v>
      </c>
      <c r="D122" s="19">
        <f t="shared" si="4"/>
        <v>22</v>
      </c>
      <c r="E122" s="5">
        <f>C122 +E98</f>
        <v>42</v>
      </c>
      <c r="F122" s="17">
        <v>27</v>
      </c>
      <c r="G122" s="22">
        <v>17</v>
      </c>
      <c r="V122" s="3"/>
      <c r="W122" s="19"/>
      <c r="X122" s="17"/>
    </row>
    <row r="123" spans="1:24" x14ac:dyDescent="0.35">
      <c r="F123" s="30" t="s">
        <v>84</v>
      </c>
    </row>
    <row r="124" spans="1:24" ht="18.5" x14ac:dyDescent="0.35">
      <c r="A124" s="10"/>
      <c r="B124" s="8"/>
      <c r="C124" s="9"/>
      <c r="D124" s="9"/>
      <c r="F124" s="25" t="s">
        <v>48</v>
      </c>
    </row>
    <row r="125" spans="1:24" ht="14.5" customHeight="1" x14ac:dyDescent="0.35">
      <c r="A125" s="10"/>
      <c r="B125" s="8"/>
      <c r="C125" s="9"/>
      <c r="D125" s="9"/>
    </row>
    <row r="126" spans="1:24" ht="16.5" customHeight="1" x14ac:dyDescent="0.35">
      <c r="D126" s="9"/>
      <c r="E126" s="28" t="s">
        <v>37</v>
      </c>
      <c r="I126" s="36" t="s">
        <v>55</v>
      </c>
      <c r="J126" s="39">
        <f>CORREL(D128:D153,E128:E153)</f>
        <v>-0.24825034226838924</v>
      </c>
      <c r="K126" s="38" t="s">
        <v>98</v>
      </c>
    </row>
    <row r="127" spans="1:24" ht="62" x14ac:dyDescent="0.35">
      <c r="A127" s="12" t="s">
        <v>54</v>
      </c>
      <c r="B127" s="1" t="s">
        <v>0</v>
      </c>
      <c r="C127" s="4" t="s">
        <v>30</v>
      </c>
      <c r="D127" s="6" t="s">
        <v>38</v>
      </c>
      <c r="E127" s="23">
        <v>16</v>
      </c>
      <c r="F127" s="6" t="s">
        <v>50</v>
      </c>
      <c r="G127" s="6" t="s">
        <v>49</v>
      </c>
    </row>
    <row r="128" spans="1:24" s="55" customFormat="1" ht="18.5" x14ac:dyDescent="0.35">
      <c r="A128" s="55">
        <v>1</v>
      </c>
      <c r="B128" s="56" t="s">
        <v>2</v>
      </c>
      <c r="C128" s="57">
        <v>78</v>
      </c>
      <c r="D128" s="58">
        <f t="shared" ref="D128:D153" si="5">(F128+G128)/2</f>
        <v>33.5</v>
      </c>
      <c r="E128" s="57">
        <f>C128 + E127</f>
        <v>94</v>
      </c>
      <c r="F128" s="59">
        <v>37</v>
      </c>
      <c r="G128" s="60">
        <v>30</v>
      </c>
    </row>
    <row r="129" spans="1:7" ht="18.5" x14ac:dyDescent="0.35">
      <c r="A129">
        <v>2</v>
      </c>
      <c r="B129" s="3" t="s">
        <v>16</v>
      </c>
      <c r="C129" s="5">
        <v>67</v>
      </c>
      <c r="D129" s="19">
        <f t="shared" si="5"/>
        <v>46</v>
      </c>
      <c r="E129" s="5">
        <f>C129 +E127</f>
        <v>83</v>
      </c>
      <c r="F129" s="17">
        <v>43</v>
      </c>
      <c r="G129" s="22">
        <v>49</v>
      </c>
    </row>
    <row r="130" spans="1:7" ht="18.5" x14ac:dyDescent="0.35">
      <c r="A130">
        <v>3</v>
      </c>
      <c r="B130" s="3" t="s">
        <v>15</v>
      </c>
      <c r="C130" s="5">
        <v>66</v>
      </c>
      <c r="D130" s="19">
        <f t="shared" si="5"/>
        <v>60.5</v>
      </c>
      <c r="E130" s="5">
        <f>C130 + E127</f>
        <v>82</v>
      </c>
      <c r="F130" s="34">
        <v>76</v>
      </c>
      <c r="G130" s="22">
        <v>45</v>
      </c>
    </row>
    <row r="131" spans="1:7" ht="18.5" x14ac:dyDescent="0.35">
      <c r="A131">
        <v>4</v>
      </c>
      <c r="B131" s="3" t="s">
        <v>7</v>
      </c>
      <c r="C131" s="5">
        <v>65</v>
      </c>
      <c r="D131" s="19">
        <f t="shared" si="5"/>
        <v>97.5</v>
      </c>
      <c r="E131" s="5">
        <f>C131 + E127</f>
        <v>81</v>
      </c>
      <c r="F131" s="17">
        <v>98</v>
      </c>
      <c r="G131" s="22">
        <v>97</v>
      </c>
    </row>
    <row r="132" spans="1:7" ht="18.5" x14ac:dyDescent="0.35">
      <c r="A132">
        <v>5</v>
      </c>
      <c r="B132" s="3" t="s">
        <v>17</v>
      </c>
      <c r="C132" s="5">
        <v>65</v>
      </c>
      <c r="D132" s="19">
        <f t="shared" si="5"/>
        <v>73</v>
      </c>
      <c r="E132" s="5">
        <f>C132 + E127</f>
        <v>81</v>
      </c>
      <c r="F132" s="17">
        <v>74</v>
      </c>
      <c r="G132" s="22">
        <v>72</v>
      </c>
    </row>
    <row r="133" spans="1:7" ht="18.5" x14ac:dyDescent="0.35">
      <c r="A133">
        <v>6</v>
      </c>
      <c r="B133" s="3" t="s">
        <v>21</v>
      </c>
      <c r="C133" s="5">
        <v>62</v>
      </c>
      <c r="D133" s="19">
        <f t="shared" si="5"/>
        <v>30.5</v>
      </c>
      <c r="E133" s="5">
        <f>C133 +E127</f>
        <v>78</v>
      </c>
      <c r="F133" s="17">
        <v>37</v>
      </c>
      <c r="G133" s="22">
        <v>24</v>
      </c>
    </row>
    <row r="134" spans="1:7" ht="18.5" x14ac:dyDescent="0.35">
      <c r="A134">
        <v>7</v>
      </c>
      <c r="B134" s="3" t="s">
        <v>12</v>
      </c>
      <c r="C134" s="5">
        <v>61</v>
      </c>
      <c r="D134" s="19">
        <f t="shared" si="5"/>
        <v>84.5</v>
      </c>
      <c r="E134" s="5">
        <f>C134 + E127</f>
        <v>77</v>
      </c>
      <c r="F134" s="17">
        <v>70</v>
      </c>
      <c r="G134" s="22">
        <v>99</v>
      </c>
    </row>
    <row r="135" spans="1:7" ht="18.5" x14ac:dyDescent="0.35">
      <c r="A135">
        <v>8</v>
      </c>
      <c r="B135" s="3" t="s">
        <v>10</v>
      </c>
      <c r="C135" s="5">
        <v>58</v>
      </c>
      <c r="D135" s="19">
        <f t="shared" si="5"/>
        <v>86.5</v>
      </c>
      <c r="E135" s="5">
        <f>C135 +E127</f>
        <v>74</v>
      </c>
      <c r="F135" s="20">
        <v>77</v>
      </c>
      <c r="G135" s="22">
        <v>96</v>
      </c>
    </row>
    <row r="136" spans="1:7" ht="18.5" x14ac:dyDescent="0.35">
      <c r="A136">
        <v>9</v>
      </c>
      <c r="B136" s="3" t="s">
        <v>3</v>
      </c>
      <c r="C136" s="5">
        <v>54</v>
      </c>
      <c r="D136" s="19">
        <f t="shared" si="5"/>
        <v>92.5</v>
      </c>
      <c r="E136" s="5">
        <f>C136 + E127</f>
        <v>70</v>
      </c>
      <c r="F136" s="17">
        <v>95</v>
      </c>
      <c r="G136" s="22">
        <v>90</v>
      </c>
    </row>
    <row r="137" spans="1:7" ht="18.5" x14ac:dyDescent="0.35">
      <c r="A137">
        <v>10</v>
      </c>
      <c r="B137" s="3" t="s">
        <v>27</v>
      </c>
      <c r="C137" s="5">
        <v>51</v>
      </c>
      <c r="D137" s="19">
        <f t="shared" si="5"/>
        <v>29</v>
      </c>
      <c r="E137" s="5">
        <f>C137 +E127</f>
        <v>67</v>
      </c>
      <c r="F137" s="17">
        <v>39</v>
      </c>
      <c r="G137" s="22">
        <v>19</v>
      </c>
    </row>
    <row r="138" spans="1:7" ht="18.5" x14ac:dyDescent="0.35">
      <c r="A138">
        <v>11</v>
      </c>
      <c r="B138" s="3" t="s">
        <v>13</v>
      </c>
      <c r="C138" s="5">
        <v>49</v>
      </c>
      <c r="D138" s="19">
        <f t="shared" si="5"/>
        <v>75.5</v>
      </c>
      <c r="E138" s="5">
        <f>C138 +E127</f>
        <v>65</v>
      </c>
      <c r="F138" s="31">
        <v>81</v>
      </c>
      <c r="G138" s="22">
        <v>70</v>
      </c>
    </row>
    <row r="139" spans="1:7" ht="18.5" x14ac:dyDescent="0.35">
      <c r="A139">
        <v>12</v>
      </c>
      <c r="B139" s="3" t="s">
        <v>23</v>
      </c>
      <c r="C139" s="5">
        <v>49</v>
      </c>
      <c r="D139" s="19">
        <f t="shared" si="5"/>
        <v>29</v>
      </c>
      <c r="E139" s="5">
        <f>C139 +E127</f>
        <v>65</v>
      </c>
      <c r="F139" s="17">
        <v>31</v>
      </c>
      <c r="G139" s="22">
        <v>27</v>
      </c>
    </row>
    <row r="140" spans="1:7" ht="18.5" x14ac:dyDescent="0.35">
      <c r="A140">
        <v>13</v>
      </c>
      <c r="B140" s="3" t="s">
        <v>20</v>
      </c>
      <c r="C140" s="5">
        <v>47</v>
      </c>
      <c r="D140" s="19">
        <f t="shared" si="5"/>
        <v>40</v>
      </c>
      <c r="E140" s="5">
        <f>C140 +E127</f>
        <v>63</v>
      </c>
      <c r="F140" s="17">
        <v>50</v>
      </c>
      <c r="G140" s="22">
        <v>30</v>
      </c>
    </row>
    <row r="141" spans="1:7" ht="18.5" x14ac:dyDescent="0.35">
      <c r="A141">
        <v>14</v>
      </c>
      <c r="B141" s="3" t="s">
        <v>1</v>
      </c>
      <c r="C141" s="5">
        <v>46</v>
      </c>
      <c r="D141" s="19">
        <f t="shared" si="5"/>
        <v>93.5</v>
      </c>
      <c r="E141" s="5">
        <f>C141 + E127</f>
        <v>62</v>
      </c>
      <c r="F141" s="17">
        <v>91</v>
      </c>
      <c r="G141" s="22">
        <v>96</v>
      </c>
    </row>
    <row r="142" spans="1:7" ht="18.5" x14ac:dyDescent="0.35">
      <c r="A142">
        <v>15</v>
      </c>
      <c r="B142" s="3" t="s">
        <v>28</v>
      </c>
      <c r="C142" s="5">
        <v>45</v>
      </c>
      <c r="D142" s="19">
        <f t="shared" si="5"/>
        <v>40</v>
      </c>
      <c r="E142" s="5">
        <f>C142 +E127</f>
        <v>61</v>
      </c>
      <c r="F142" s="17">
        <v>40</v>
      </c>
      <c r="G142" s="22">
        <v>40</v>
      </c>
    </row>
    <row r="143" spans="1:7" ht="18.5" x14ac:dyDescent="0.35">
      <c r="A143">
        <v>16</v>
      </c>
      <c r="B143" s="3" t="s">
        <v>24</v>
      </c>
      <c r="C143" s="5">
        <v>44</v>
      </c>
      <c r="D143" s="19">
        <f t="shared" si="5"/>
        <v>36.5</v>
      </c>
      <c r="E143" s="5">
        <f>C143 +E127</f>
        <v>60</v>
      </c>
      <c r="F143" s="17">
        <v>45</v>
      </c>
      <c r="G143" s="22">
        <v>28</v>
      </c>
    </row>
    <row r="144" spans="1:7" ht="18.5" x14ac:dyDescent="0.35">
      <c r="A144">
        <v>17</v>
      </c>
      <c r="B144" s="3" t="s">
        <v>18</v>
      </c>
      <c r="C144" s="5">
        <v>43</v>
      </c>
      <c r="D144" s="19">
        <f t="shared" si="5"/>
        <v>34.5</v>
      </c>
      <c r="E144" s="5">
        <f>C144 +E127</f>
        <v>59</v>
      </c>
      <c r="F144" s="17">
        <v>37</v>
      </c>
      <c r="G144" s="22">
        <v>32</v>
      </c>
    </row>
    <row r="145" spans="1:11" ht="18.5" x14ac:dyDescent="0.35">
      <c r="A145">
        <v>18</v>
      </c>
      <c r="B145" s="3" t="s">
        <v>6</v>
      </c>
      <c r="C145" s="5">
        <v>42</v>
      </c>
      <c r="D145" s="19">
        <f t="shared" si="5"/>
        <v>91</v>
      </c>
      <c r="E145" s="5">
        <f>C145 + E127</f>
        <v>58</v>
      </c>
      <c r="F145" s="22">
        <v>91</v>
      </c>
      <c r="G145" s="22">
        <v>91</v>
      </c>
    </row>
    <row r="146" spans="1:11" ht="18.5" x14ac:dyDescent="0.35">
      <c r="A146">
        <v>19</v>
      </c>
      <c r="B146" s="3" t="s">
        <v>25</v>
      </c>
      <c r="C146" s="5">
        <v>42</v>
      </c>
      <c r="D146" s="19">
        <f t="shared" si="5"/>
        <v>29.5</v>
      </c>
      <c r="E146" s="5">
        <f>C146 +E127</f>
        <v>58</v>
      </c>
      <c r="F146" s="17">
        <v>38</v>
      </c>
      <c r="G146" s="22">
        <v>21</v>
      </c>
    </row>
    <row r="147" spans="1:11" ht="18.5" x14ac:dyDescent="0.35">
      <c r="A147">
        <v>20</v>
      </c>
      <c r="B147" s="3" t="s">
        <v>26</v>
      </c>
      <c r="C147" s="5">
        <v>41</v>
      </c>
      <c r="D147" s="19">
        <f t="shared" si="5"/>
        <v>22</v>
      </c>
      <c r="E147" s="5">
        <f>C147 +E127</f>
        <v>57</v>
      </c>
      <c r="F147" s="17">
        <v>27</v>
      </c>
      <c r="G147" s="22">
        <v>17</v>
      </c>
    </row>
    <row r="148" spans="1:11" s="55" customFormat="1" ht="18.5" x14ac:dyDescent="0.35">
      <c r="A148" s="55">
        <v>21</v>
      </c>
      <c r="B148" s="56" t="s">
        <v>22</v>
      </c>
      <c r="C148" s="57">
        <v>40</v>
      </c>
      <c r="D148" s="58">
        <f t="shared" si="5"/>
        <v>65</v>
      </c>
      <c r="E148" s="57">
        <f>C148 +E127</f>
        <v>56</v>
      </c>
      <c r="F148" s="59">
        <v>61</v>
      </c>
      <c r="G148" s="60">
        <v>69</v>
      </c>
    </row>
    <row r="149" spans="1:11" ht="18.5" x14ac:dyDescent="0.35">
      <c r="A149">
        <v>22</v>
      </c>
      <c r="B149" s="3" t="s">
        <v>4</v>
      </c>
      <c r="C149" s="5">
        <v>35</v>
      </c>
      <c r="D149" s="19">
        <f t="shared" si="5"/>
        <v>95</v>
      </c>
      <c r="E149" s="5">
        <f>C149 + E127</f>
        <v>51</v>
      </c>
      <c r="F149" s="22">
        <v>95</v>
      </c>
      <c r="G149" s="22">
        <v>95</v>
      </c>
    </row>
    <row r="150" spans="1:11" ht="18.5" x14ac:dyDescent="0.35">
      <c r="A150">
        <v>23</v>
      </c>
      <c r="B150" s="3" t="s">
        <v>9</v>
      </c>
      <c r="C150" s="5">
        <v>35</v>
      </c>
      <c r="D150" s="19">
        <f t="shared" si="5"/>
        <v>94</v>
      </c>
      <c r="E150" s="5">
        <f>C150 +E127</f>
        <v>51</v>
      </c>
      <c r="F150" s="22">
        <v>94</v>
      </c>
      <c r="G150" s="22">
        <v>94</v>
      </c>
    </row>
    <row r="151" spans="1:11" ht="18.5" x14ac:dyDescent="0.35">
      <c r="A151">
        <v>24</v>
      </c>
      <c r="B151" s="3" t="s">
        <v>14</v>
      </c>
      <c r="C151" s="5">
        <v>31</v>
      </c>
      <c r="D151" s="19">
        <f t="shared" si="5"/>
        <v>84.5</v>
      </c>
      <c r="E151" s="5">
        <f>C151 +E127</f>
        <v>47</v>
      </c>
      <c r="F151" s="7">
        <v>76</v>
      </c>
      <c r="G151" s="22">
        <v>93</v>
      </c>
    </row>
    <row r="152" spans="1:11" ht="18.5" x14ac:dyDescent="0.35">
      <c r="A152">
        <v>25</v>
      </c>
      <c r="B152" s="3" t="s">
        <v>5</v>
      </c>
      <c r="C152" s="5">
        <v>28</v>
      </c>
      <c r="D152" s="19">
        <f t="shared" si="5"/>
        <v>97</v>
      </c>
      <c r="E152" s="5">
        <f>C152 + E127</f>
        <v>44</v>
      </c>
      <c r="F152" s="22">
        <v>97</v>
      </c>
      <c r="G152" s="22">
        <v>97</v>
      </c>
    </row>
    <row r="153" spans="1:11" ht="18.5" x14ac:dyDescent="0.35">
      <c r="A153">
        <v>26</v>
      </c>
      <c r="B153" s="3" t="s">
        <v>8</v>
      </c>
      <c r="C153" s="5">
        <v>26</v>
      </c>
      <c r="D153" s="19">
        <f t="shared" si="5"/>
        <v>91</v>
      </c>
      <c r="E153" s="5">
        <f>C153 + E127</f>
        <v>42</v>
      </c>
      <c r="F153" s="22">
        <v>91</v>
      </c>
      <c r="G153" s="22">
        <v>91</v>
      </c>
    </row>
    <row r="154" spans="1:11" x14ac:dyDescent="0.35">
      <c r="F154" s="30" t="s">
        <v>84</v>
      </c>
    </row>
    <row r="155" spans="1:11" ht="18.5" x14ac:dyDescent="0.35">
      <c r="A155" s="10"/>
      <c r="B155" s="8"/>
      <c r="C155" s="9"/>
      <c r="D155" s="9"/>
      <c r="F155" s="25" t="s">
        <v>48</v>
      </c>
    </row>
    <row r="156" spans="1:11" ht="16" customHeight="1" x14ac:dyDescent="0.35">
      <c r="A156" s="10"/>
      <c r="B156" s="8"/>
      <c r="C156" s="9"/>
      <c r="D156" s="9"/>
    </row>
    <row r="157" spans="1:11" ht="18.5" x14ac:dyDescent="0.35">
      <c r="B157" s="8"/>
      <c r="C157" s="9"/>
      <c r="D157" s="9"/>
      <c r="E157" s="28" t="s">
        <v>37</v>
      </c>
      <c r="I157" s="36" t="s">
        <v>55</v>
      </c>
      <c r="J157" s="39">
        <f>CORREL(D159:D184,E159:E184)</f>
        <v>-0.21438178806031902</v>
      </c>
      <c r="K157" s="38" t="s">
        <v>99</v>
      </c>
    </row>
    <row r="158" spans="1:11" ht="62" x14ac:dyDescent="0.35">
      <c r="A158" s="12" t="s">
        <v>32</v>
      </c>
      <c r="B158" s="1" t="s">
        <v>0</v>
      </c>
      <c r="C158" s="4" t="s">
        <v>34</v>
      </c>
      <c r="D158" s="6" t="s">
        <v>38</v>
      </c>
      <c r="E158" s="23">
        <v>31</v>
      </c>
      <c r="F158" s="6" t="s">
        <v>50</v>
      </c>
      <c r="G158" s="6" t="s">
        <v>49</v>
      </c>
    </row>
    <row r="159" spans="1:11" ht="18.5" x14ac:dyDescent="0.35">
      <c r="A159">
        <v>1</v>
      </c>
      <c r="B159" s="3" t="s">
        <v>3</v>
      </c>
      <c r="C159" s="5">
        <v>62</v>
      </c>
      <c r="D159" s="19">
        <f t="shared" ref="D159:D184" si="6">(F159+G159)/2</f>
        <v>92.5</v>
      </c>
      <c r="E159" s="5">
        <f>C159 + E158</f>
        <v>93</v>
      </c>
      <c r="F159" s="17">
        <v>95</v>
      </c>
      <c r="G159" s="22">
        <v>90</v>
      </c>
    </row>
    <row r="160" spans="1:11" ht="18.5" x14ac:dyDescent="0.35">
      <c r="A160">
        <v>2</v>
      </c>
      <c r="B160" s="3" t="s">
        <v>24</v>
      </c>
      <c r="C160" s="5">
        <v>48</v>
      </c>
      <c r="D160" s="19">
        <f t="shared" si="6"/>
        <v>36.5</v>
      </c>
      <c r="E160" s="5">
        <f>C160 +E158</f>
        <v>79</v>
      </c>
      <c r="F160" s="17">
        <v>45</v>
      </c>
      <c r="G160" s="22">
        <v>28</v>
      </c>
    </row>
    <row r="161" spans="1:7" ht="18.5" x14ac:dyDescent="0.35">
      <c r="A161">
        <v>3</v>
      </c>
      <c r="B161" s="3" t="s">
        <v>27</v>
      </c>
      <c r="C161" s="5">
        <v>46</v>
      </c>
      <c r="D161" s="19">
        <f t="shared" si="6"/>
        <v>29</v>
      </c>
      <c r="E161" s="5">
        <f>C161 +E158</f>
        <v>77</v>
      </c>
      <c r="F161" s="17">
        <v>39</v>
      </c>
      <c r="G161" s="22">
        <v>19</v>
      </c>
    </row>
    <row r="162" spans="1:7" ht="18.5" x14ac:dyDescent="0.35">
      <c r="A162">
        <v>4</v>
      </c>
      <c r="B162" s="3" t="s">
        <v>18</v>
      </c>
      <c r="C162" s="5">
        <v>42</v>
      </c>
      <c r="D162" s="19">
        <f t="shared" si="6"/>
        <v>34.5</v>
      </c>
      <c r="E162" s="5">
        <f>C162 +E158</f>
        <v>73</v>
      </c>
      <c r="F162" s="17">
        <v>37</v>
      </c>
      <c r="G162" s="22">
        <v>32</v>
      </c>
    </row>
    <row r="163" spans="1:7" ht="18.5" x14ac:dyDescent="0.35">
      <c r="A163">
        <v>5</v>
      </c>
      <c r="B163" s="3" t="s">
        <v>4</v>
      </c>
      <c r="C163" s="5">
        <v>41</v>
      </c>
      <c r="D163" s="19">
        <f t="shared" si="6"/>
        <v>95</v>
      </c>
      <c r="E163" s="5">
        <f>C163 + E158</f>
        <v>72</v>
      </c>
      <c r="F163" s="22">
        <v>95</v>
      </c>
      <c r="G163" s="22">
        <v>95</v>
      </c>
    </row>
    <row r="164" spans="1:7" ht="18.5" x14ac:dyDescent="0.35">
      <c r="A164">
        <v>6</v>
      </c>
      <c r="B164" s="3" t="s">
        <v>25</v>
      </c>
      <c r="C164" s="5">
        <v>38</v>
      </c>
      <c r="D164" s="19">
        <f t="shared" si="6"/>
        <v>29.5</v>
      </c>
      <c r="E164" s="5">
        <f>C164 +E158</f>
        <v>69</v>
      </c>
      <c r="F164" s="17">
        <v>38</v>
      </c>
      <c r="G164" s="22">
        <v>21</v>
      </c>
    </row>
    <row r="165" spans="1:7" ht="18.5" x14ac:dyDescent="0.35">
      <c r="A165">
        <v>7</v>
      </c>
      <c r="B165" s="3" t="s">
        <v>23</v>
      </c>
      <c r="C165" s="5">
        <v>38</v>
      </c>
      <c r="D165" s="19">
        <f t="shared" si="6"/>
        <v>29</v>
      </c>
      <c r="E165" s="5">
        <f>C165 +E158</f>
        <v>69</v>
      </c>
      <c r="F165" s="17">
        <v>31</v>
      </c>
      <c r="G165" s="22">
        <v>27</v>
      </c>
    </row>
    <row r="166" spans="1:7" ht="18.5" x14ac:dyDescent="0.35">
      <c r="A166">
        <v>8</v>
      </c>
      <c r="B166" s="3" t="s">
        <v>9</v>
      </c>
      <c r="C166" s="5">
        <v>36</v>
      </c>
      <c r="D166" s="19">
        <f t="shared" si="6"/>
        <v>94</v>
      </c>
      <c r="E166" s="5">
        <f>C166 +E158</f>
        <v>67</v>
      </c>
      <c r="F166" s="22">
        <v>94</v>
      </c>
      <c r="G166" s="22">
        <v>94</v>
      </c>
    </row>
    <row r="167" spans="1:7" ht="18.5" x14ac:dyDescent="0.35">
      <c r="A167">
        <v>9</v>
      </c>
      <c r="B167" s="3" t="s">
        <v>26</v>
      </c>
      <c r="C167" s="5">
        <v>34</v>
      </c>
      <c r="D167" s="19">
        <f t="shared" si="6"/>
        <v>22</v>
      </c>
      <c r="E167" s="5">
        <f>C167 +E158</f>
        <v>65</v>
      </c>
      <c r="F167" s="17">
        <v>27</v>
      </c>
      <c r="G167" s="22">
        <v>17</v>
      </c>
    </row>
    <row r="168" spans="1:7" ht="18.5" x14ac:dyDescent="0.35">
      <c r="A168">
        <v>10</v>
      </c>
      <c r="B168" s="3" t="s">
        <v>6</v>
      </c>
      <c r="C168" s="5">
        <v>34</v>
      </c>
      <c r="D168" s="19">
        <f t="shared" si="6"/>
        <v>91</v>
      </c>
      <c r="E168" s="5">
        <f>C168 + E158</f>
        <v>65</v>
      </c>
      <c r="F168" s="22">
        <v>91</v>
      </c>
      <c r="G168" s="22">
        <v>91</v>
      </c>
    </row>
    <row r="169" spans="1:7" ht="18.5" x14ac:dyDescent="0.35">
      <c r="A169">
        <v>11</v>
      </c>
      <c r="B169" s="3" t="s">
        <v>13</v>
      </c>
      <c r="C169" s="5">
        <v>32</v>
      </c>
      <c r="D169" s="19">
        <f t="shared" si="6"/>
        <v>75.5</v>
      </c>
      <c r="E169" s="5">
        <f>C169 +E158</f>
        <v>63</v>
      </c>
      <c r="F169" s="31">
        <v>81</v>
      </c>
      <c r="G169" s="22">
        <v>70</v>
      </c>
    </row>
    <row r="170" spans="1:7" s="55" customFormat="1" ht="18.5" x14ac:dyDescent="0.35">
      <c r="A170" s="55">
        <v>12</v>
      </c>
      <c r="B170" s="56" t="s">
        <v>2</v>
      </c>
      <c r="C170" s="57">
        <v>30</v>
      </c>
      <c r="D170" s="58">
        <f t="shared" si="6"/>
        <v>33.5</v>
      </c>
      <c r="E170" s="57">
        <f>C170 + E158</f>
        <v>61</v>
      </c>
      <c r="F170" s="59">
        <v>37</v>
      </c>
      <c r="G170" s="60">
        <v>30</v>
      </c>
    </row>
    <row r="171" spans="1:7" ht="18.5" x14ac:dyDescent="0.35">
      <c r="A171">
        <v>13</v>
      </c>
      <c r="B171" s="3" t="s">
        <v>20</v>
      </c>
      <c r="C171" s="5">
        <v>29</v>
      </c>
      <c r="D171" s="19">
        <f t="shared" si="6"/>
        <v>40</v>
      </c>
      <c r="E171" s="5">
        <f>C171 +E158</f>
        <v>60</v>
      </c>
      <c r="F171" s="17">
        <v>50</v>
      </c>
      <c r="G171" s="22">
        <v>30</v>
      </c>
    </row>
    <row r="172" spans="1:7" s="55" customFormat="1" ht="18.5" x14ac:dyDescent="0.35">
      <c r="A172" s="55">
        <v>14</v>
      </c>
      <c r="B172" s="56" t="s">
        <v>22</v>
      </c>
      <c r="C172" s="57">
        <v>28</v>
      </c>
      <c r="D172" s="58">
        <f t="shared" si="6"/>
        <v>65</v>
      </c>
      <c r="E172" s="57">
        <f>C172 +E158</f>
        <v>59</v>
      </c>
      <c r="F172" s="59">
        <v>61</v>
      </c>
      <c r="G172" s="60">
        <v>69</v>
      </c>
    </row>
    <row r="173" spans="1:7" ht="18.5" x14ac:dyDescent="0.35">
      <c r="A173">
        <v>15</v>
      </c>
      <c r="B173" s="3" t="s">
        <v>8</v>
      </c>
      <c r="C173" s="5">
        <v>28</v>
      </c>
      <c r="D173" s="19">
        <f t="shared" si="6"/>
        <v>91</v>
      </c>
      <c r="E173" s="5">
        <f>C173 + E158</f>
        <v>59</v>
      </c>
      <c r="F173" s="22">
        <v>91</v>
      </c>
      <c r="G173" s="22">
        <v>91</v>
      </c>
    </row>
    <row r="174" spans="1:7" ht="18.5" x14ac:dyDescent="0.35">
      <c r="A174">
        <v>16</v>
      </c>
      <c r="B174" s="3" t="s">
        <v>28</v>
      </c>
      <c r="C174" s="5">
        <v>28</v>
      </c>
      <c r="D174" s="19">
        <f t="shared" si="6"/>
        <v>40</v>
      </c>
      <c r="E174" s="5">
        <f>C174 +E158</f>
        <v>59</v>
      </c>
      <c r="F174" s="17">
        <v>40</v>
      </c>
      <c r="G174" s="22">
        <v>40</v>
      </c>
    </row>
    <row r="175" spans="1:7" ht="18.5" x14ac:dyDescent="0.35">
      <c r="A175">
        <v>17</v>
      </c>
      <c r="B175" s="3" t="s">
        <v>10</v>
      </c>
      <c r="C175" s="5">
        <v>27</v>
      </c>
      <c r="D175" s="19">
        <f t="shared" si="6"/>
        <v>86.5</v>
      </c>
      <c r="E175" s="5">
        <f>C175 +E158</f>
        <v>58</v>
      </c>
      <c r="F175" s="20">
        <v>77</v>
      </c>
      <c r="G175" s="22">
        <v>96</v>
      </c>
    </row>
    <row r="176" spans="1:7" ht="18.5" x14ac:dyDescent="0.35">
      <c r="A176">
        <v>18</v>
      </c>
      <c r="B176" s="3" t="s">
        <v>12</v>
      </c>
      <c r="C176" s="5">
        <v>27</v>
      </c>
      <c r="D176" s="19">
        <f t="shared" si="6"/>
        <v>84.5</v>
      </c>
      <c r="E176" s="5">
        <f>C176 + E158</f>
        <v>58</v>
      </c>
      <c r="F176" s="17">
        <v>70</v>
      </c>
      <c r="G176" s="22">
        <v>99</v>
      </c>
    </row>
    <row r="177" spans="1:10" ht="18.5" x14ac:dyDescent="0.35">
      <c r="A177">
        <v>19</v>
      </c>
      <c r="B177" s="3" t="s">
        <v>16</v>
      </c>
      <c r="C177" s="5">
        <v>26</v>
      </c>
      <c r="D177" s="19">
        <f t="shared" si="6"/>
        <v>46</v>
      </c>
      <c r="E177" s="5">
        <f>C177 +E158</f>
        <v>57</v>
      </c>
      <c r="F177" s="17">
        <v>43</v>
      </c>
      <c r="G177" s="22">
        <v>49</v>
      </c>
    </row>
    <row r="178" spans="1:10" ht="18.5" x14ac:dyDescent="0.35">
      <c r="A178">
        <v>20</v>
      </c>
      <c r="B178" s="3" t="s">
        <v>21</v>
      </c>
      <c r="C178" s="5">
        <v>24</v>
      </c>
      <c r="D178" s="19">
        <f t="shared" si="6"/>
        <v>30.5</v>
      </c>
      <c r="E178" s="5">
        <f>C178 +E158</f>
        <v>55</v>
      </c>
      <c r="F178" s="17">
        <v>37</v>
      </c>
      <c r="G178" s="22">
        <v>24</v>
      </c>
    </row>
    <row r="179" spans="1:10" ht="18.5" x14ac:dyDescent="0.35">
      <c r="A179">
        <v>21</v>
      </c>
      <c r="B179" s="3" t="s">
        <v>17</v>
      </c>
      <c r="C179" s="5">
        <v>24</v>
      </c>
      <c r="D179" s="19">
        <f t="shared" si="6"/>
        <v>73</v>
      </c>
      <c r="E179" s="5">
        <f>C179 + E158</f>
        <v>55</v>
      </c>
      <c r="F179" s="17">
        <v>74</v>
      </c>
      <c r="G179" s="22">
        <v>72</v>
      </c>
    </row>
    <row r="180" spans="1:10" ht="18.5" x14ac:dyDescent="0.35">
      <c r="A180">
        <v>22</v>
      </c>
      <c r="B180" s="3" t="s">
        <v>7</v>
      </c>
      <c r="C180" s="5">
        <v>23</v>
      </c>
      <c r="D180" s="19">
        <f t="shared" si="6"/>
        <v>97.5</v>
      </c>
      <c r="E180" s="5">
        <f>C180 + E158</f>
        <v>54</v>
      </c>
      <c r="F180" s="17">
        <v>98</v>
      </c>
      <c r="G180" s="22">
        <v>97</v>
      </c>
    </row>
    <row r="181" spans="1:10" ht="18.5" x14ac:dyDescent="0.35">
      <c r="A181">
        <v>23</v>
      </c>
      <c r="B181" s="3" t="s">
        <v>1</v>
      </c>
      <c r="C181" s="5">
        <v>22</v>
      </c>
      <c r="D181" s="19">
        <f t="shared" si="6"/>
        <v>93.5</v>
      </c>
      <c r="E181" s="5">
        <f>C181 + E158</f>
        <v>53</v>
      </c>
      <c r="F181" s="17">
        <v>91</v>
      </c>
      <c r="G181" s="22">
        <v>96</v>
      </c>
    </row>
    <row r="182" spans="1:10" ht="18.5" x14ac:dyDescent="0.35">
      <c r="A182">
        <v>24</v>
      </c>
      <c r="B182" s="3" t="s">
        <v>5</v>
      </c>
      <c r="C182" s="5">
        <v>18</v>
      </c>
      <c r="D182" s="19">
        <f t="shared" si="6"/>
        <v>97</v>
      </c>
      <c r="E182" s="5">
        <f>C182 + E158</f>
        <v>49</v>
      </c>
      <c r="F182" s="22">
        <v>97</v>
      </c>
      <c r="G182" s="22">
        <v>97</v>
      </c>
    </row>
    <row r="183" spans="1:10" ht="18.5" x14ac:dyDescent="0.35">
      <c r="A183">
        <v>25</v>
      </c>
      <c r="B183" s="3" t="s">
        <v>15</v>
      </c>
      <c r="C183" s="5">
        <v>17</v>
      </c>
      <c r="D183" s="19">
        <f t="shared" si="6"/>
        <v>60.5</v>
      </c>
      <c r="E183" s="5">
        <f>C183 + E158</f>
        <v>48</v>
      </c>
      <c r="F183" s="34">
        <v>76</v>
      </c>
      <c r="G183" s="22">
        <v>45</v>
      </c>
    </row>
    <row r="184" spans="1:10" ht="18.5" x14ac:dyDescent="0.35">
      <c r="A184">
        <v>26</v>
      </c>
      <c r="B184" s="3" t="s">
        <v>14</v>
      </c>
      <c r="C184" s="5">
        <v>15</v>
      </c>
      <c r="D184" s="19">
        <f t="shared" si="6"/>
        <v>84.5</v>
      </c>
      <c r="E184" s="5">
        <f>C184 +E158</f>
        <v>46</v>
      </c>
      <c r="F184" s="7">
        <v>76</v>
      </c>
      <c r="G184" s="22">
        <v>93</v>
      </c>
    </row>
    <row r="185" spans="1:10" x14ac:dyDescent="0.35">
      <c r="F185" s="30" t="s">
        <v>84</v>
      </c>
    </row>
    <row r="186" spans="1:10" x14ac:dyDescent="0.35">
      <c r="F186" s="25" t="s">
        <v>48</v>
      </c>
    </row>
    <row r="187" spans="1:10" ht="15.5" customHeight="1" x14ac:dyDescent="0.35">
      <c r="A187" s="10"/>
      <c r="B187" s="8"/>
      <c r="C187" s="9"/>
      <c r="D187" s="9"/>
    </row>
    <row r="188" spans="1:10" x14ac:dyDescent="0.35">
      <c r="E188" s="28" t="s">
        <v>37</v>
      </c>
      <c r="I188" s="36" t="s">
        <v>55</v>
      </c>
      <c r="J188" s="39">
        <f>CORREL(D190:D217,E190:E217)</f>
        <v>0.91778541225330346</v>
      </c>
    </row>
    <row r="189" spans="1:10" ht="58" x14ac:dyDescent="0.35">
      <c r="A189" s="11" t="s">
        <v>44</v>
      </c>
      <c r="B189" s="1" t="s">
        <v>0</v>
      </c>
      <c r="C189" s="4" t="s">
        <v>39</v>
      </c>
      <c r="D189" s="4" t="s">
        <v>35</v>
      </c>
      <c r="E189" s="23">
        <v>-5.5</v>
      </c>
      <c r="F189" s="14"/>
    </row>
    <row r="190" spans="1:10" ht="18.5" x14ac:dyDescent="0.35">
      <c r="A190">
        <v>1</v>
      </c>
      <c r="B190" s="3" t="s">
        <v>2</v>
      </c>
      <c r="C190" s="5">
        <v>68</v>
      </c>
      <c r="D190" s="5">
        <v>74</v>
      </c>
      <c r="E190" s="5">
        <f>C190 + E189</f>
        <v>62.5</v>
      </c>
      <c r="G190" s="3"/>
      <c r="H190" s="5"/>
    </row>
    <row r="191" spans="1:10" ht="18.5" x14ac:dyDescent="0.35">
      <c r="A191">
        <v>2</v>
      </c>
      <c r="B191" s="3" t="s">
        <v>4</v>
      </c>
      <c r="C191" s="5">
        <v>67</v>
      </c>
      <c r="D191" s="5">
        <v>65</v>
      </c>
      <c r="E191" s="5">
        <f>C191 + E189</f>
        <v>61.5</v>
      </c>
      <c r="F191" s="5"/>
      <c r="G191" s="3"/>
      <c r="H191" s="5"/>
    </row>
    <row r="192" spans="1:10" ht="18.5" x14ac:dyDescent="0.35">
      <c r="A192">
        <v>3</v>
      </c>
      <c r="B192" s="3" t="s">
        <v>1</v>
      </c>
      <c r="C192" s="5">
        <v>64</v>
      </c>
      <c r="D192" s="5">
        <v>75</v>
      </c>
      <c r="E192" s="5">
        <f>C192 + E189</f>
        <v>58.5</v>
      </c>
      <c r="F192" s="5"/>
      <c r="G192" s="3"/>
      <c r="H192" s="5"/>
    </row>
    <row r="193" spans="1:8" ht="18.5" x14ac:dyDescent="0.35">
      <c r="A193">
        <v>4</v>
      </c>
      <c r="B193" s="3" t="s">
        <v>8</v>
      </c>
      <c r="C193" s="5">
        <v>62</v>
      </c>
      <c r="D193" s="5">
        <v>55</v>
      </c>
      <c r="E193" s="5">
        <f>C193 + E189</f>
        <v>56.5</v>
      </c>
      <c r="F193" s="5"/>
      <c r="G193" s="3"/>
      <c r="H193" s="5"/>
    </row>
    <row r="194" spans="1:8" ht="18.5" x14ac:dyDescent="0.35">
      <c r="A194">
        <v>5</v>
      </c>
      <c r="B194" s="3" t="s">
        <v>3</v>
      </c>
      <c r="C194" s="5">
        <v>58</v>
      </c>
      <c r="D194" s="5">
        <v>70</v>
      </c>
      <c r="E194" s="5">
        <f>C194 + E189</f>
        <v>52.5</v>
      </c>
      <c r="F194" s="5"/>
      <c r="G194" s="3"/>
      <c r="H194" s="5"/>
    </row>
    <row r="195" spans="1:8" ht="18.5" x14ac:dyDescent="0.35">
      <c r="A195">
        <v>6</v>
      </c>
      <c r="B195" s="3" t="s">
        <v>11</v>
      </c>
      <c r="C195" s="5">
        <v>58</v>
      </c>
      <c r="D195" s="5">
        <v>46</v>
      </c>
      <c r="E195" s="5">
        <f>C195 + E189</f>
        <v>52.5</v>
      </c>
      <c r="G195" s="3"/>
      <c r="H195" s="5"/>
    </row>
    <row r="196" spans="1:8" ht="18.5" x14ac:dyDescent="0.35">
      <c r="A196">
        <v>7</v>
      </c>
      <c r="B196" s="3" t="s">
        <v>5</v>
      </c>
      <c r="C196" s="5">
        <v>56</v>
      </c>
      <c r="D196" s="5">
        <v>58</v>
      </c>
      <c r="E196" s="5">
        <f>C196 + E189</f>
        <v>50.5</v>
      </c>
      <c r="F196" s="5"/>
      <c r="G196" s="3"/>
      <c r="H196" s="5"/>
    </row>
    <row r="197" spans="1:8" ht="18.5" x14ac:dyDescent="0.35">
      <c r="A197">
        <v>8</v>
      </c>
      <c r="B197" s="3" t="s">
        <v>9</v>
      </c>
      <c r="C197" s="5">
        <v>53</v>
      </c>
      <c r="D197" s="5">
        <v>53</v>
      </c>
      <c r="E197" s="5">
        <f>C197 +E189</f>
        <v>47.5</v>
      </c>
      <c r="F197" s="5"/>
      <c r="G197" s="3"/>
      <c r="H197" s="5"/>
    </row>
    <row r="198" spans="1:8" ht="18.5" x14ac:dyDescent="0.35">
      <c r="A198">
        <v>9</v>
      </c>
      <c r="B198" s="3" t="s">
        <v>6</v>
      </c>
      <c r="C198" s="5">
        <v>51</v>
      </c>
      <c r="D198" s="5">
        <v>56</v>
      </c>
      <c r="E198" s="5">
        <f>C198 + E189</f>
        <v>45.5</v>
      </c>
      <c r="F198" s="5"/>
      <c r="G198" s="3"/>
      <c r="H198" s="5"/>
    </row>
    <row r="199" spans="1:8" ht="18.5" x14ac:dyDescent="0.35">
      <c r="A199">
        <v>10</v>
      </c>
      <c r="B199" s="3" t="s">
        <v>15</v>
      </c>
      <c r="C199" s="5">
        <v>50</v>
      </c>
      <c r="D199" s="5">
        <v>38</v>
      </c>
      <c r="E199" s="5">
        <f>C199 + E189</f>
        <v>44.5</v>
      </c>
      <c r="F199" s="5"/>
      <c r="G199" s="3"/>
      <c r="H199" s="5"/>
    </row>
    <row r="200" spans="1:8" ht="18.5" x14ac:dyDescent="0.35">
      <c r="A200">
        <v>11</v>
      </c>
      <c r="B200" s="3" t="s">
        <v>17</v>
      </c>
      <c r="C200" s="5">
        <v>49</v>
      </c>
      <c r="D200" s="5">
        <v>29</v>
      </c>
      <c r="E200" s="5">
        <f>C200 + E189</f>
        <v>43.5</v>
      </c>
      <c r="F200" s="5"/>
      <c r="G200" s="3"/>
      <c r="H200" s="5"/>
    </row>
    <row r="201" spans="1:8" ht="18.5" x14ac:dyDescent="0.35">
      <c r="A201">
        <v>12</v>
      </c>
      <c r="B201" s="3" t="s">
        <v>12</v>
      </c>
      <c r="C201" s="5">
        <v>47</v>
      </c>
      <c r="D201" s="5">
        <v>45</v>
      </c>
      <c r="E201" s="5">
        <f>C201 + E189</f>
        <v>41.5</v>
      </c>
      <c r="F201" s="5"/>
      <c r="G201" s="3"/>
      <c r="H201" s="5"/>
    </row>
    <row r="202" spans="1:8" ht="18.5" x14ac:dyDescent="0.35">
      <c r="A202">
        <v>13</v>
      </c>
      <c r="B202" s="3" t="s">
        <v>10</v>
      </c>
      <c r="C202" s="5">
        <v>47</v>
      </c>
      <c r="D202" s="5">
        <v>47</v>
      </c>
      <c r="E202" s="5">
        <f>C202 +E189</f>
        <v>41.5</v>
      </c>
      <c r="F202" s="5"/>
      <c r="G202" s="3"/>
      <c r="H202" s="5"/>
    </row>
    <row r="203" spans="1:8" ht="18.5" x14ac:dyDescent="0.35">
      <c r="A203">
        <v>14</v>
      </c>
      <c r="B203" s="3" t="s">
        <v>14</v>
      </c>
      <c r="C203" s="5">
        <v>46</v>
      </c>
      <c r="D203" s="5">
        <v>41</v>
      </c>
      <c r="E203" s="5">
        <f>C203 +E189</f>
        <v>40.5</v>
      </c>
      <c r="F203" s="5"/>
      <c r="G203" s="3"/>
      <c r="H203" s="5"/>
    </row>
    <row r="204" spans="1:8" ht="18.5" x14ac:dyDescent="0.35">
      <c r="A204">
        <v>15</v>
      </c>
      <c r="B204" s="3" t="s">
        <v>7</v>
      </c>
      <c r="C204" s="5">
        <v>44</v>
      </c>
      <c r="D204" s="5">
        <v>55</v>
      </c>
      <c r="E204" s="5">
        <f>C204 + E189</f>
        <v>38.5</v>
      </c>
      <c r="F204" s="5"/>
      <c r="G204" s="3"/>
      <c r="H204" s="5"/>
    </row>
    <row r="205" spans="1:8" ht="18.5" x14ac:dyDescent="0.35">
      <c r="A205">
        <v>16</v>
      </c>
      <c r="B205" s="3" t="s">
        <v>19</v>
      </c>
      <c r="C205" s="5">
        <v>43</v>
      </c>
      <c r="D205" s="5">
        <v>26</v>
      </c>
      <c r="E205" s="5">
        <f>C205 + E189</f>
        <v>37.5</v>
      </c>
      <c r="G205" s="3"/>
      <c r="H205" s="5"/>
    </row>
    <row r="206" spans="1:8" ht="18.5" x14ac:dyDescent="0.35">
      <c r="A206">
        <v>17</v>
      </c>
      <c r="B206" s="3" t="s">
        <v>16</v>
      </c>
      <c r="C206" s="5">
        <v>43</v>
      </c>
      <c r="D206" s="5">
        <v>32</v>
      </c>
      <c r="E206" s="5">
        <f>C206 +E189</f>
        <v>37.5</v>
      </c>
      <c r="F206" s="5"/>
      <c r="G206" s="3"/>
      <c r="H206" s="5"/>
    </row>
    <row r="207" spans="1:8" ht="18.5" x14ac:dyDescent="0.35">
      <c r="A207">
        <v>18</v>
      </c>
      <c r="B207" s="3" t="s">
        <v>13</v>
      </c>
      <c r="C207" s="5">
        <v>41</v>
      </c>
      <c r="D207" s="5">
        <v>41</v>
      </c>
      <c r="E207" s="5">
        <f>C207 +E189</f>
        <v>35.5</v>
      </c>
      <c r="F207" s="5"/>
      <c r="G207" s="3"/>
      <c r="H207" s="5"/>
    </row>
    <row r="208" spans="1:8" ht="18.5" x14ac:dyDescent="0.35">
      <c r="A208">
        <v>19</v>
      </c>
      <c r="B208" s="3" t="s">
        <v>18</v>
      </c>
      <c r="C208" s="5">
        <v>36</v>
      </c>
      <c r="D208" s="5">
        <v>29</v>
      </c>
      <c r="E208" s="5">
        <f>C208 +E189</f>
        <v>30.5</v>
      </c>
      <c r="F208" s="5"/>
      <c r="G208" s="3"/>
      <c r="H208" s="5"/>
    </row>
    <row r="209" spans="1:10" ht="18.5" x14ac:dyDescent="0.35">
      <c r="A209">
        <v>20</v>
      </c>
      <c r="B209" s="3" t="s">
        <v>23</v>
      </c>
      <c r="C209" s="5">
        <v>32</v>
      </c>
      <c r="D209" s="5">
        <v>17</v>
      </c>
      <c r="E209" s="5">
        <f>C209 +E189</f>
        <v>26.5</v>
      </c>
      <c r="F209" s="5"/>
      <c r="G209" s="3"/>
      <c r="H209" s="5"/>
    </row>
    <row r="210" spans="1:10" ht="18.5" x14ac:dyDescent="0.35">
      <c r="A210">
        <v>21</v>
      </c>
      <c r="B210" s="3" t="s">
        <v>20</v>
      </c>
      <c r="C210" s="5">
        <v>31</v>
      </c>
      <c r="D210" s="5">
        <v>26</v>
      </c>
      <c r="E210" s="5">
        <f>C210 +E189</f>
        <v>25.5</v>
      </c>
      <c r="F210" s="5"/>
      <c r="G210" s="3"/>
      <c r="H210" s="5"/>
    </row>
    <row r="211" spans="1:10" ht="18.5" x14ac:dyDescent="0.35">
      <c r="A211">
        <v>22</v>
      </c>
      <c r="B211" s="3" t="s">
        <v>25</v>
      </c>
      <c r="C211" s="5">
        <v>31</v>
      </c>
      <c r="D211" s="5">
        <v>12</v>
      </c>
      <c r="E211" s="5">
        <f>C211 +E189</f>
        <v>25.5</v>
      </c>
      <c r="F211" s="5"/>
      <c r="G211" s="3"/>
      <c r="H211" s="5"/>
    </row>
    <row r="212" spans="1:10" ht="18.5" x14ac:dyDescent="0.35">
      <c r="A212">
        <v>23</v>
      </c>
      <c r="B212" s="3" t="s">
        <v>21</v>
      </c>
      <c r="C212" s="5">
        <v>29</v>
      </c>
      <c r="D212" s="5">
        <v>25</v>
      </c>
      <c r="E212" s="5">
        <f>C212 +E189</f>
        <v>23.5</v>
      </c>
      <c r="F212" s="5"/>
      <c r="G212" s="3"/>
      <c r="H212" s="5"/>
    </row>
    <row r="213" spans="1:10" ht="18.5" x14ac:dyDescent="0.35">
      <c r="A213">
        <v>24</v>
      </c>
      <c r="B213" s="3" t="s">
        <v>24</v>
      </c>
      <c r="C213" s="5">
        <v>29</v>
      </c>
      <c r="D213" s="5">
        <v>14</v>
      </c>
      <c r="E213" s="5">
        <f>C213 +E189</f>
        <v>23.5</v>
      </c>
      <c r="F213" s="5"/>
      <c r="G213" s="3"/>
      <c r="H213" s="5"/>
    </row>
    <row r="214" spans="1:10" ht="18.5" x14ac:dyDescent="0.35">
      <c r="A214">
        <v>25</v>
      </c>
      <c r="B214" s="3" t="s">
        <v>22</v>
      </c>
      <c r="C214" s="5">
        <v>27</v>
      </c>
      <c r="D214" s="5">
        <v>24</v>
      </c>
      <c r="E214" s="5">
        <f>C214 +E189</f>
        <v>21.5</v>
      </c>
      <c r="G214" s="3"/>
      <c r="H214" s="5"/>
    </row>
    <row r="215" spans="1:10" ht="18.5" x14ac:dyDescent="0.35">
      <c r="A215">
        <v>26</v>
      </c>
      <c r="B215" s="3" t="s">
        <v>28</v>
      </c>
      <c r="C215" s="5">
        <v>27</v>
      </c>
      <c r="D215" s="5">
        <v>16</v>
      </c>
      <c r="E215" s="5">
        <f>C215 +E189</f>
        <v>21.5</v>
      </c>
      <c r="F215" s="5"/>
      <c r="G215" s="3"/>
      <c r="H215" s="5"/>
    </row>
    <row r="216" spans="1:10" ht="18.5" x14ac:dyDescent="0.35">
      <c r="A216">
        <v>27</v>
      </c>
      <c r="B216" s="3" t="s">
        <v>27</v>
      </c>
      <c r="C216" s="5">
        <v>27</v>
      </c>
      <c r="D216" s="5">
        <v>10</v>
      </c>
      <c r="E216" s="5">
        <f>C216 +E189</f>
        <v>21.5</v>
      </c>
      <c r="F216" s="5"/>
      <c r="G216" s="3"/>
      <c r="H216" s="5"/>
    </row>
    <row r="217" spans="1:10" ht="18.5" x14ac:dyDescent="0.35">
      <c r="A217">
        <v>28</v>
      </c>
      <c r="B217" s="3" t="s">
        <v>26</v>
      </c>
      <c r="C217" s="5">
        <v>23</v>
      </c>
      <c r="D217" s="5">
        <v>11</v>
      </c>
      <c r="E217" s="5">
        <f>C217 +E189</f>
        <v>17.5</v>
      </c>
      <c r="F217" s="5"/>
      <c r="G217" s="3"/>
      <c r="H217" s="5"/>
    </row>
    <row r="219" spans="1:10" ht="18.5" x14ac:dyDescent="0.35">
      <c r="A219" s="10"/>
      <c r="B219" s="8"/>
      <c r="C219" s="9"/>
      <c r="D219" s="9"/>
    </row>
    <row r="220" spans="1:10" ht="18.5" x14ac:dyDescent="0.35">
      <c r="A220" s="10"/>
      <c r="B220" s="8"/>
      <c r="C220" s="9"/>
      <c r="D220" s="9"/>
    </row>
    <row r="221" spans="1:10" x14ac:dyDescent="0.35">
      <c r="E221" s="28" t="s">
        <v>37</v>
      </c>
      <c r="I221" s="36" t="s">
        <v>55</v>
      </c>
      <c r="J221" s="39">
        <f>CORREL(D223:D250,E223:E250)</f>
        <v>-1.6726420256230442E-2</v>
      </c>
    </row>
    <row r="222" spans="1:10" ht="58" x14ac:dyDescent="0.35">
      <c r="A222" s="11" t="s">
        <v>45</v>
      </c>
      <c r="B222" s="1" t="s">
        <v>0</v>
      </c>
      <c r="C222" s="4" t="s">
        <v>31</v>
      </c>
      <c r="D222" s="4" t="s">
        <v>30</v>
      </c>
      <c r="E222" s="23">
        <v>4</v>
      </c>
      <c r="F222" s="14"/>
      <c r="G222" s="1"/>
      <c r="H222" s="4"/>
    </row>
    <row r="223" spans="1:10" s="55" customFormat="1" ht="18.5" x14ac:dyDescent="0.35">
      <c r="A223" s="55">
        <v>1</v>
      </c>
      <c r="B223" s="56" t="s">
        <v>2</v>
      </c>
      <c r="C223" s="57">
        <v>68</v>
      </c>
      <c r="D223" s="57">
        <v>78</v>
      </c>
      <c r="E223" s="57">
        <f>C223 + E222</f>
        <v>72</v>
      </c>
      <c r="G223" s="56"/>
      <c r="H223" s="57"/>
    </row>
    <row r="224" spans="1:10" ht="18.5" x14ac:dyDescent="0.35">
      <c r="A224">
        <v>2</v>
      </c>
      <c r="B224" s="3" t="s">
        <v>4</v>
      </c>
      <c r="C224" s="5">
        <v>67</v>
      </c>
      <c r="D224" s="5">
        <v>35</v>
      </c>
      <c r="E224" s="5">
        <f>C224 + E222</f>
        <v>71</v>
      </c>
      <c r="G224" s="3"/>
      <c r="H224" s="5"/>
    </row>
    <row r="225" spans="1:8" ht="18.5" x14ac:dyDescent="0.35">
      <c r="A225">
        <v>3</v>
      </c>
      <c r="B225" s="3" t="s">
        <v>1</v>
      </c>
      <c r="C225" s="5">
        <v>64</v>
      </c>
      <c r="D225" s="5">
        <v>46</v>
      </c>
      <c r="E225" s="5">
        <f>C225 + E222</f>
        <v>68</v>
      </c>
      <c r="G225" s="3"/>
      <c r="H225" s="5"/>
    </row>
    <row r="226" spans="1:8" ht="18.5" x14ac:dyDescent="0.35">
      <c r="A226">
        <v>4</v>
      </c>
      <c r="B226" s="3" t="s">
        <v>8</v>
      </c>
      <c r="C226" s="5">
        <v>62</v>
      </c>
      <c r="D226" s="5">
        <v>26</v>
      </c>
      <c r="E226" s="5">
        <f>C226 + E222</f>
        <v>66</v>
      </c>
      <c r="G226" s="3"/>
      <c r="H226" s="5"/>
    </row>
    <row r="227" spans="1:8" ht="18.5" x14ac:dyDescent="0.35">
      <c r="A227">
        <v>5</v>
      </c>
      <c r="B227" s="3" t="s">
        <v>11</v>
      </c>
      <c r="C227" s="5">
        <v>58</v>
      </c>
      <c r="D227" s="5">
        <v>34</v>
      </c>
      <c r="E227" s="5">
        <f>C227 + E222</f>
        <v>62</v>
      </c>
      <c r="G227" s="3"/>
      <c r="H227" s="5"/>
    </row>
    <row r="228" spans="1:8" ht="18.5" x14ac:dyDescent="0.35">
      <c r="A228">
        <v>6</v>
      </c>
      <c r="B228" s="3" t="s">
        <v>3</v>
      </c>
      <c r="C228" s="5">
        <v>58</v>
      </c>
      <c r="D228" s="5">
        <v>54</v>
      </c>
      <c r="E228" s="5">
        <f>C228 + E222</f>
        <v>62</v>
      </c>
      <c r="G228" s="3"/>
      <c r="H228" s="5"/>
    </row>
    <row r="229" spans="1:8" ht="18.5" x14ac:dyDescent="0.35">
      <c r="A229">
        <v>7</v>
      </c>
      <c r="B229" s="3" t="s">
        <v>5</v>
      </c>
      <c r="C229" s="5">
        <v>56</v>
      </c>
      <c r="D229" s="5">
        <v>28</v>
      </c>
      <c r="E229" s="5">
        <f>C229 + E222</f>
        <v>60</v>
      </c>
      <c r="G229" s="3"/>
      <c r="H229" s="5"/>
    </row>
    <row r="230" spans="1:8" ht="18.5" x14ac:dyDescent="0.35">
      <c r="A230">
        <v>8</v>
      </c>
      <c r="B230" s="3" t="s">
        <v>9</v>
      </c>
      <c r="C230" s="5">
        <v>53</v>
      </c>
      <c r="D230" s="5">
        <v>35</v>
      </c>
      <c r="E230" s="5">
        <f>C230 +E222</f>
        <v>57</v>
      </c>
      <c r="G230" s="3"/>
      <c r="H230" s="5"/>
    </row>
    <row r="231" spans="1:8" ht="18.5" x14ac:dyDescent="0.35">
      <c r="A231">
        <v>9</v>
      </c>
      <c r="B231" s="3" t="s">
        <v>6</v>
      </c>
      <c r="C231" s="5">
        <v>51</v>
      </c>
      <c r="D231" s="5">
        <v>42</v>
      </c>
      <c r="E231" s="5">
        <f>C231 + E222</f>
        <v>55</v>
      </c>
      <c r="G231" s="3"/>
      <c r="H231" s="5"/>
    </row>
    <row r="232" spans="1:8" ht="18.5" x14ac:dyDescent="0.35">
      <c r="A232">
        <v>10</v>
      </c>
      <c r="B232" s="3" t="s">
        <v>15</v>
      </c>
      <c r="C232" s="5">
        <v>50</v>
      </c>
      <c r="D232" s="5">
        <v>66</v>
      </c>
      <c r="E232" s="5">
        <f>C232 + E222</f>
        <v>54</v>
      </c>
      <c r="G232" s="3"/>
      <c r="H232" s="5"/>
    </row>
    <row r="233" spans="1:8" ht="18.5" x14ac:dyDescent="0.35">
      <c r="A233">
        <v>11</v>
      </c>
      <c r="B233" s="3" t="s">
        <v>17</v>
      </c>
      <c r="C233" s="5">
        <v>49</v>
      </c>
      <c r="D233" s="5">
        <v>65</v>
      </c>
      <c r="E233" s="5">
        <f>C233 + E222</f>
        <v>53</v>
      </c>
      <c r="G233" s="3"/>
      <c r="H233" s="5"/>
    </row>
    <row r="234" spans="1:8" ht="18.5" x14ac:dyDescent="0.35">
      <c r="A234">
        <v>12</v>
      </c>
      <c r="B234" s="3" t="s">
        <v>12</v>
      </c>
      <c r="C234" s="5">
        <v>47</v>
      </c>
      <c r="D234" s="5">
        <v>61</v>
      </c>
      <c r="E234" s="5">
        <f>C234 + E222</f>
        <v>51</v>
      </c>
      <c r="G234" s="3"/>
      <c r="H234" s="5"/>
    </row>
    <row r="235" spans="1:8" ht="18.5" x14ac:dyDescent="0.35">
      <c r="A235">
        <v>13</v>
      </c>
      <c r="B235" s="3" t="s">
        <v>10</v>
      </c>
      <c r="C235" s="5">
        <v>47</v>
      </c>
      <c r="D235" s="5">
        <v>58</v>
      </c>
      <c r="E235" s="5">
        <f>C235 +E222</f>
        <v>51</v>
      </c>
      <c r="G235" s="3"/>
      <c r="H235" s="5"/>
    </row>
    <row r="236" spans="1:8" ht="18.5" x14ac:dyDescent="0.35">
      <c r="A236">
        <v>14</v>
      </c>
      <c r="B236" s="3" t="s">
        <v>14</v>
      </c>
      <c r="C236" s="5">
        <v>46</v>
      </c>
      <c r="D236" s="5">
        <v>31</v>
      </c>
      <c r="E236" s="5">
        <f>C236 +E222</f>
        <v>50</v>
      </c>
      <c r="G236" s="3"/>
      <c r="H236" s="5"/>
    </row>
    <row r="237" spans="1:8" ht="18.5" x14ac:dyDescent="0.35">
      <c r="A237">
        <v>15</v>
      </c>
      <c r="B237" s="3" t="s">
        <v>7</v>
      </c>
      <c r="C237" s="5">
        <v>44</v>
      </c>
      <c r="D237" s="5">
        <v>65</v>
      </c>
      <c r="E237" s="5">
        <f>C237 + E222</f>
        <v>48</v>
      </c>
      <c r="G237" s="3"/>
      <c r="H237" s="5"/>
    </row>
    <row r="238" spans="1:8" ht="18.5" x14ac:dyDescent="0.35">
      <c r="A238">
        <v>16</v>
      </c>
      <c r="B238" s="3" t="s">
        <v>19</v>
      </c>
      <c r="C238" s="5">
        <v>43</v>
      </c>
      <c r="D238" s="5">
        <v>56</v>
      </c>
      <c r="E238" s="5">
        <f>C238 + E222</f>
        <v>47</v>
      </c>
      <c r="G238" s="3"/>
      <c r="H238" s="5"/>
    </row>
    <row r="239" spans="1:8" ht="18.5" x14ac:dyDescent="0.35">
      <c r="A239">
        <v>17</v>
      </c>
      <c r="B239" s="3" t="s">
        <v>16</v>
      </c>
      <c r="C239" s="5">
        <v>43</v>
      </c>
      <c r="D239" s="5">
        <v>67</v>
      </c>
      <c r="E239" s="5">
        <f>C239 +E222</f>
        <v>47</v>
      </c>
      <c r="G239" s="3"/>
      <c r="H239" s="5"/>
    </row>
    <row r="240" spans="1:8" ht="18.5" x14ac:dyDescent="0.35">
      <c r="A240">
        <v>18</v>
      </c>
      <c r="B240" s="3" t="s">
        <v>13</v>
      </c>
      <c r="C240" s="5">
        <v>41</v>
      </c>
      <c r="D240" s="5">
        <v>49</v>
      </c>
      <c r="E240" s="5">
        <f>C240 +E222</f>
        <v>45</v>
      </c>
      <c r="G240" s="3"/>
      <c r="H240" s="5"/>
    </row>
    <row r="241" spans="1:22" ht="18.5" x14ac:dyDescent="0.35">
      <c r="A241">
        <v>19</v>
      </c>
      <c r="B241" s="3" t="s">
        <v>18</v>
      </c>
      <c r="C241" s="5">
        <v>36</v>
      </c>
      <c r="D241" s="5">
        <v>43</v>
      </c>
      <c r="E241" s="5">
        <f>C241 +E222</f>
        <v>40</v>
      </c>
      <c r="G241" s="3"/>
      <c r="H241" s="5"/>
    </row>
    <row r="242" spans="1:22" ht="18.5" x14ac:dyDescent="0.35">
      <c r="A242">
        <v>20</v>
      </c>
      <c r="B242" s="3" t="s">
        <v>23</v>
      </c>
      <c r="C242" s="5">
        <v>32</v>
      </c>
      <c r="D242" s="5">
        <v>49</v>
      </c>
      <c r="E242" s="5">
        <f>C242 +E222</f>
        <v>36</v>
      </c>
      <c r="G242" s="3"/>
      <c r="H242" s="5"/>
    </row>
    <row r="243" spans="1:22" ht="18.5" x14ac:dyDescent="0.35">
      <c r="A243">
        <v>21</v>
      </c>
      <c r="B243" s="3" t="s">
        <v>20</v>
      </c>
      <c r="C243" s="5">
        <v>31</v>
      </c>
      <c r="D243" s="5">
        <v>47</v>
      </c>
      <c r="E243" s="5">
        <f>C243 +E222</f>
        <v>35</v>
      </c>
      <c r="G243" s="3"/>
      <c r="H243" s="5"/>
    </row>
    <row r="244" spans="1:22" ht="18.5" x14ac:dyDescent="0.35">
      <c r="A244">
        <v>22</v>
      </c>
      <c r="B244" s="3" t="s">
        <v>25</v>
      </c>
      <c r="C244" s="5">
        <v>31</v>
      </c>
      <c r="D244" s="5">
        <v>42</v>
      </c>
      <c r="E244" s="5">
        <f>C244 +E222</f>
        <v>35</v>
      </c>
      <c r="G244" s="3"/>
      <c r="H244" s="5"/>
    </row>
    <row r="245" spans="1:22" ht="18.5" x14ac:dyDescent="0.35">
      <c r="A245">
        <v>23</v>
      </c>
      <c r="B245" s="3" t="s">
        <v>24</v>
      </c>
      <c r="C245" s="5">
        <v>29</v>
      </c>
      <c r="D245" s="5">
        <v>44</v>
      </c>
      <c r="E245" s="5">
        <f>C245 +E222</f>
        <v>33</v>
      </c>
      <c r="G245" s="3"/>
      <c r="H245" s="5"/>
    </row>
    <row r="246" spans="1:22" ht="18.5" x14ac:dyDescent="0.35">
      <c r="A246">
        <v>24</v>
      </c>
      <c r="B246" s="3" t="s">
        <v>21</v>
      </c>
      <c r="C246" s="5">
        <v>29</v>
      </c>
      <c r="D246" s="5">
        <v>62</v>
      </c>
      <c r="E246" s="5">
        <f>C246 +E222</f>
        <v>33</v>
      </c>
      <c r="G246" s="3"/>
      <c r="H246" s="5"/>
    </row>
    <row r="247" spans="1:22" s="55" customFormat="1" ht="18.5" x14ac:dyDescent="0.35">
      <c r="A247" s="55">
        <v>25</v>
      </c>
      <c r="B247" s="56" t="s">
        <v>22</v>
      </c>
      <c r="C247" s="57">
        <v>27</v>
      </c>
      <c r="D247" s="57">
        <v>40</v>
      </c>
      <c r="E247" s="57">
        <f>C247 +E222</f>
        <v>31</v>
      </c>
      <c r="G247" s="56"/>
      <c r="H247" s="57"/>
    </row>
    <row r="248" spans="1:22" ht="18.5" x14ac:dyDescent="0.35">
      <c r="A248">
        <v>26</v>
      </c>
      <c r="B248" s="3" t="s">
        <v>28</v>
      </c>
      <c r="C248" s="5">
        <v>27</v>
      </c>
      <c r="D248" s="5">
        <v>45</v>
      </c>
      <c r="E248" s="5">
        <f>C248 +E222</f>
        <v>31</v>
      </c>
      <c r="G248" s="3"/>
      <c r="H248" s="5"/>
    </row>
    <row r="249" spans="1:22" ht="18.5" x14ac:dyDescent="0.35">
      <c r="A249">
        <v>27</v>
      </c>
      <c r="B249" s="3" t="s">
        <v>27</v>
      </c>
      <c r="C249" s="5">
        <v>27</v>
      </c>
      <c r="D249" s="5">
        <v>51</v>
      </c>
      <c r="E249" s="5">
        <f>C249 +E222</f>
        <v>31</v>
      </c>
      <c r="G249" s="3"/>
      <c r="H249" s="5"/>
    </row>
    <row r="250" spans="1:22" ht="18.5" x14ac:dyDescent="0.35">
      <c r="A250">
        <v>28</v>
      </c>
      <c r="B250" s="3" t="s">
        <v>26</v>
      </c>
      <c r="C250" s="5">
        <v>23</v>
      </c>
      <c r="D250" s="5">
        <v>41</v>
      </c>
      <c r="E250" s="5">
        <f>C250 +E222</f>
        <v>27</v>
      </c>
      <c r="G250" s="3"/>
      <c r="H250" s="5"/>
    </row>
    <row r="252" spans="1:22" ht="18.5" x14ac:dyDescent="0.35">
      <c r="A252" s="10"/>
      <c r="B252" s="8"/>
      <c r="C252" s="9"/>
      <c r="D252" s="9"/>
      <c r="G252" s="8"/>
      <c r="H252" s="9"/>
    </row>
    <row r="253" spans="1:22" ht="18.5" x14ac:dyDescent="0.35">
      <c r="A253" s="10"/>
      <c r="B253" s="8"/>
      <c r="C253" s="9"/>
      <c r="D253" s="9"/>
      <c r="G253" s="8"/>
      <c r="H253" s="9"/>
    </row>
    <row r="254" spans="1:22" x14ac:dyDescent="0.35">
      <c r="E254" s="28" t="s">
        <v>37</v>
      </c>
      <c r="I254" s="36" t="s">
        <v>55</v>
      </c>
      <c r="J254" s="39">
        <f>CORREL(D256:D283,E256:E283)</f>
        <v>-0.13334696212133459</v>
      </c>
    </row>
    <row r="255" spans="1:22" ht="43.5" x14ac:dyDescent="0.35">
      <c r="A255" s="12" t="s">
        <v>33</v>
      </c>
      <c r="B255" s="1" t="s">
        <v>0</v>
      </c>
      <c r="C255" s="4" t="s">
        <v>34</v>
      </c>
      <c r="D255" s="4" t="s">
        <v>30</v>
      </c>
      <c r="E255" s="23">
        <v>18</v>
      </c>
      <c r="F255" s="14"/>
      <c r="G255" s="1"/>
      <c r="H255" s="4"/>
      <c r="V255" s="1"/>
    </row>
    <row r="256" spans="1:22" ht="18.5" x14ac:dyDescent="0.35">
      <c r="A256">
        <v>1</v>
      </c>
      <c r="B256" s="3" t="s">
        <v>3</v>
      </c>
      <c r="C256" s="5">
        <v>62</v>
      </c>
      <c r="D256" s="5">
        <v>54</v>
      </c>
      <c r="E256" s="5">
        <f>C256 + E255</f>
        <v>80</v>
      </c>
      <c r="G256" s="3"/>
      <c r="H256" s="5"/>
      <c r="V256" s="3"/>
    </row>
    <row r="257" spans="1:22" ht="18.5" x14ac:dyDescent="0.35">
      <c r="A257">
        <v>2</v>
      </c>
      <c r="B257" s="3" t="s">
        <v>24</v>
      </c>
      <c r="C257" s="5">
        <v>48</v>
      </c>
      <c r="D257" s="5">
        <v>44</v>
      </c>
      <c r="E257" s="5">
        <f>C257 +E255</f>
        <v>66</v>
      </c>
      <c r="G257" s="3"/>
      <c r="H257" s="5"/>
      <c r="V257" s="3"/>
    </row>
    <row r="258" spans="1:22" ht="18.5" x14ac:dyDescent="0.35">
      <c r="A258">
        <v>3</v>
      </c>
      <c r="B258" s="3" t="s">
        <v>27</v>
      </c>
      <c r="C258" s="5">
        <v>46</v>
      </c>
      <c r="D258" s="5">
        <v>51</v>
      </c>
      <c r="E258" s="5">
        <f>C258 +E255</f>
        <v>64</v>
      </c>
      <c r="G258" s="3"/>
      <c r="H258" s="5"/>
      <c r="V258" s="3"/>
    </row>
    <row r="259" spans="1:22" ht="18.5" x14ac:dyDescent="0.35">
      <c r="A259">
        <v>4</v>
      </c>
      <c r="B259" s="3" t="s">
        <v>18</v>
      </c>
      <c r="C259" s="5">
        <v>42</v>
      </c>
      <c r="D259" s="5">
        <v>43</v>
      </c>
      <c r="E259" s="5">
        <f>C259 +E255</f>
        <v>60</v>
      </c>
      <c r="G259" s="3"/>
      <c r="H259" s="5"/>
      <c r="V259" s="3"/>
    </row>
    <row r="260" spans="1:22" ht="18.5" x14ac:dyDescent="0.35">
      <c r="A260">
        <v>5</v>
      </c>
      <c r="B260" s="3" t="s">
        <v>4</v>
      </c>
      <c r="C260" s="5">
        <v>41</v>
      </c>
      <c r="D260" s="5">
        <v>35</v>
      </c>
      <c r="E260" s="5">
        <f>C260 + E255</f>
        <v>59</v>
      </c>
      <c r="G260" s="3"/>
      <c r="H260" s="5"/>
      <c r="V260" s="3"/>
    </row>
    <row r="261" spans="1:22" ht="18.5" x14ac:dyDescent="0.35">
      <c r="A261">
        <v>6</v>
      </c>
      <c r="B261" s="3" t="s">
        <v>25</v>
      </c>
      <c r="C261" s="5">
        <v>38</v>
      </c>
      <c r="D261" s="5">
        <v>42</v>
      </c>
      <c r="E261" s="5">
        <f>C261 +E255</f>
        <v>56</v>
      </c>
      <c r="G261" s="3"/>
      <c r="H261" s="5"/>
      <c r="V261" s="3"/>
    </row>
    <row r="262" spans="1:22" ht="18.5" x14ac:dyDescent="0.35">
      <c r="A262">
        <v>7</v>
      </c>
      <c r="B262" s="3" t="s">
        <v>23</v>
      </c>
      <c r="C262" s="5">
        <v>38</v>
      </c>
      <c r="D262" s="5">
        <v>49</v>
      </c>
      <c r="E262" s="5">
        <f>C262 +E255</f>
        <v>56</v>
      </c>
      <c r="G262" s="3"/>
      <c r="H262" s="5"/>
      <c r="V262" s="3"/>
    </row>
    <row r="263" spans="1:22" ht="18.5" x14ac:dyDescent="0.35">
      <c r="A263">
        <v>8</v>
      </c>
      <c r="B263" s="3" t="s">
        <v>11</v>
      </c>
      <c r="C263" s="5">
        <v>37</v>
      </c>
      <c r="D263" s="5">
        <v>34</v>
      </c>
      <c r="E263" s="5">
        <f>C263 + E255</f>
        <v>55</v>
      </c>
      <c r="G263" s="3"/>
      <c r="H263" s="5"/>
      <c r="V263" s="3"/>
    </row>
    <row r="264" spans="1:22" ht="18.5" x14ac:dyDescent="0.35">
      <c r="A264">
        <v>9</v>
      </c>
      <c r="B264" s="3" t="s">
        <v>9</v>
      </c>
      <c r="C264" s="5">
        <v>36</v>
      </c>
      <c r="D264" s="5">
        <v>35</v>
      </c>
      <c r="E264" s="5">
        <f>C264 +E255</f>
        <v>54</v>
      </c>
      <c r="G264" s="3"/>
      <c r="H264" s="5"/>
      <c r="V264" s="3"/>
    </row>
    <row r="265" spans="1:22" ht="18.5" x14ac:dyDescent="0.35">
      <c r="A265">
        <v>10</v>
      </c>
      <c r="B265" s="3" t="s">
        <v>26</v>
      </c>
      <c r="C265" s="5">
        <v>34</v>
      </c>
      <c r="D265" s="5">
        <v>41</v>
      </c>
      <c r="E265" s="5">
        <f>C265 +E255</f>
        <v>52</v>
      </c>
      <c r="G265" s="3"/>
      <c r="H265" s="5"/>
      <c r="V265" s="3"/>
    </row>
    <row r="266" spans="1:22" ht="18.5" x14ac:dyDescent="0.35">
      <c r="A266">
        <v>11</v>
      </c>
      <c r="B266" s="3" t="s">
        <v>6</v>
      </c>
      <c r="C266" s="5">
        <v>34</v>
      </c>
      <c r="D266" s="5">
        <v>42</v>
      </c>
      <c r="E266" s="5">
        <f>C266 + E255</f>
        <v>52</v>
      </c>
      <c r="G266" s="3"/>
      <c r="H266" s="5"/>
      <c r="V266" s="3"/>
    </row>
    <row r="267" spans="1:22" ht="18.5" x14ac:dyDescent="0.35">
      <c r="A267">
        <v>12</v>
      </c>
      <c r="B267" s="3" t="s">
        <v>13</v>
      </c>
      <c r="C267" s="5">
        <v>32</v>
      </c>
      <c r="D267" s="5">
        <v>49</v>
      </c>
      <c r="E267" s="5">
        <f>C267 +E255</f>
        <v>50</v>
      </c>
      <c r="G267" s="3"/>
      <c r="H267" s="5"/>
      <c r="V267" s="3"/>
    </row>
    <row r="268" spans="1:22" s="55" customFormat="1" ht="18.5" x14ac:dyDescent="0.35">
      <c r="A268" s="55">
        <v>13</v>
      </c>
      <c r="B268" s="56" t="s">
        <v>2</v>
      </c>
      <c r="C268" s="57">
        <v>30</v>
      </c>
      <c r="D268" s="57">
        <v>78</v>
      </c>
      <c r="E268" s="57">
        <f>C268 + E255</f>
        <v>48</v>
      </c>
      <c r="G268" s="56"/>
      <c r="H268" s="57"/>
      <c r="V268" s="56"/>
    </row>
    <row r="269" spans="1:22" ht="18.5" x14ac:dyDescent="0.35">
      <c r="A269">
        <v>14</v>
      </c>
      <c r="B269" s="3" t="s">
        <v>20</v>
      </c>
      <c r="C269" s="5">
        <v>29</v>
      </c>
      <c r="D269" s="5">
        <v>47</v>
      </c>
      <c r="E269" s="5">
        <f>C269 +E255</f>
        <v>47</v>
      </c>
      <c r="G269" s="3"/>
      <c r="H269" s="5"/>
      <c r="V269" s="3"/>
    </row>
    <row r="270" spans="1:22" s="55" customFormat="1" ht="18.5" x14ac:dyDescent="0.35">
      <c r="A270" s="55">
        <v>15</v>
      </c>
      <c r="B270" s="56" t="s">
        <v>22</v>
      </c>
      <c r="C270" s="57">
        <v>28</v>
      </c>
      <c r="D270" s="57">
        <v>40</v>
      </c>
      <c r="E270" s="57">
        <f>C270 +E255</f>
        <v>46</v>
      </c>
      <c r="G270" s="56"/>
      <c r="H270" s="57"/>
      <c r="V270" s="56"/>
    </row>
    <row r="271" spans="1:22" ht="18.5" x14ac:dyDescent="0.35">
      <c r="A271">
        <v>16</v>
      </c>
      <c r="B271" s="3" t="s">
        <v>28</v>
      </c>
      <c r="C271" s="5">
        <v>28</v>
      </c>
      <c r="D271" s="5">
        <v>45</v>
      </c>
      <c r="E271" s="5">
        <f>C271 +E255</f>
        <v>46</v>
      </c>
      <c r="G271" s="3"/>
      <c r="H271" s="5"/>
      <c r="V271" s="3"/>
    </row>
    <row r="272" spans="1:22" ht="18.5" x14ac:dyDescent="0.35">
      <c r="A272">
        <v>17</v>
      </c>
      <c r="B272" s="3" t="s">
        <v>8</v>
      </c>
      <c r="C272" s="5">
        <v>28</v>
      </c>
      <c r="D272" s="5">
        <v>26</v>
      </c>
      <c r="E272" s="5">
        <f>C272 + E255</f>
        <v>46</v>
      </c>
      <c r="G272" s="3"/>
      <c r="H272" s="5"/>
      <c r="V272" s="3"/>
    </row>
    <row r="273" spans="1:22" ht="18.5" x14ac:dyDescent="0.35">
      <c r="A273">
        <v>18</v>
      </c>
      <c r="B273" s="3" t="s">
        <v>10</v>
      </c>
      <c r="C273" s="5">
        <v>27</v>
      </c>
      <c r="D273" s="5">
        <v>58</v>
      </c>
      <c r="E273" s="5">
        <f>C273 +E255</f>
        <v>45</v>
      </c>
      <c r="G273" s="3"/>
      <c r="H273" s="5"/>
      <c r="V273" s="3"/>
    </row>
    <row r="274" spans="1:22" ht="18.5" x14ac:dyDescent="0.35">
      <c r="A274">
        <v>19</v>
      </c>
      <c r="B274" s="3" t="s">
        <v>12</v>
      </c>
      <c r="C274" s="5">
        <v>27</v>
      </c>
      <c r="D274" s="5">
        <v>61</v>
      </c>
      <c r="E274" s="5">
        <f>C274 + E255</f>
        <v>45</v>
      </c>
      <c r="G274" s="3"/>
      <c r="H274" s="5"/>
      <c r="V274" s="3"/>
    </row>
    <row r="275" spans="1:22" ht="18.5" x14ac:dyDescent="0.35">
      <c r="A275">
        <v>20</v>
      </c>
      <c r="B275" s="3" t="s">
        <v>16</v>
      </c>
      <c r="C275" s="5">
        <v>26</v>
      </c>
      <c r="D275" s="5">
        <v>67</v>
      </c>
      <c r="E275" s="5">
        <f>C275 +E255</f>
        <v>44</v>
      </c>
      <c r="G275" s="3"/>
      <c r="H275" s="5"/>
      <c r="V275" s="3"/>
    </row>
    <row r="276" spans="1:22" ht="18.5" x14ac:dyDescent="0.35">
      <c r="A276">
        <v>21</v>
      </c>
      <c r="B276" s="3" t="s">
        <v>21</v>
      </c>
      <c r="C276" s="5">
        <v>24</v>
      </c>
      <c r="D276" s="5">
        <v>62</v>
      </c>
      <c r="E276" s="5">
        <f>C276 +E255</f>
        <v>42</v>
      </c>
      <c r="G276" s="3"/>
      <c r="H276" s="5"/>
      <c r="V276" s="3"/>
    </row>
    <row r="277" spans="1:22" ht="18.5" x14ac:dyDescent="0.35">
      <c r="A277">
        <v>22</v>
      </c>
      <c r="B277" s="3" t="s">
        <v>17</v>
      </c>
      <c r="C277" s="5">
        <v>24</v>
      </c>
      <c r="D277" s="5">
        <v>65</v>
      </c>
      <c r="E277" s="5">
        <f>C277 + E255</f>
        <v>42</v>
      </c>
      <c r="G277" s="3"/>
      <c r="H277" s="5"/>
      <c r="V277" s="3"/>
    </row>
    <row r="278" spans="1:22" ht="18.5" x14ac:dyDescent="0.35">
      <c r="A278">
        <v>23</v>
      </c>
      <c r="B278" s="3" t="s">
        <v>7</v>
      </c>
      <c r="C278" s="5">
        <v>23</v>
      </c>
      <c r="D278" s="5">
        <v>65</v>
      </c>
      <c r="E278" s="5">
        <f>C278 + E255</f>
        <v>41</v>
      </c>
      <c r="G278" s="3"/>
      <c r="H278" s="5"/>
      <c r="V278" s="3"/>
    </row>
    <row r="279" spans="1:22" ht="18.5" x14ac:dyDescent="0.35">
      <c r="A279">
        <v>24</v>
      </c>
      <c r="B279" s="3" t="s">
        <v>1</v>
      </c>
      <c r="C279" s="5">
        <v>22</v>
      </c>
      <c r="D279" s="5">
        <v>46</v>
      </c>
      <c r="E279" s="5">
        <f>C279 + E255</f>
        <v>40</v>
      </c>
      <c r="G279" s="3"/>
      <c r="H279" s="5"/>
      <c r="V279" s="3"/>
    </row>
    <row r="280" spans="1:22" ht="18.5" x14ac:dyDescent="0.35">
      <c r="A280">
        <v>25</v>
      </c>
      <c r="B280" s="3" t="s">
        <v>19</v>
      </c>
      <c r="C280" s="5">
        <v>22</v>
      </c>
      <c r="D280" s="5">
        <v>56</v>
      </c>
      <c r="E280" s="5">
        <f>C280 + E255</f>
        <v>40</v>
      </c>
      <c r="G280" s="3"/>
      <c r="H280" s="5"/>
      <c r="V280" s="3"/>
    </row>
    <row r="281" spans="1:22" ht="18.5" x14ac:dyDescent="0.35">
      <c r="A281">
        <v>26</v>
      </c>
      <c r="B281" s="3" t="s">
        <v>5</v>
      </c>
      <c r="C281" s="5">
        <v>18</v>
      </c>
      <c r="D281" s="5">
        <v>28</v>
      </c>
      <c r="E281" s="5">
        <f>C281 + E255</f>
        <v>36</v>
      </c>
      <c r="G281" s="3"/>
      <c r="H281" s="5"/>
      <c r="V281" s="3"/>
    </row>
    <row r="282" spans="1:22" ht="18.5" x14ac:dyDescent="0.35">
      <c r="A282">
        <v>27</v>
      </c>
      <c r="B282" s="3" t="s">
        <v>15</v>
      </c>
      <c r="C282" s="5">
        <v>17</v>
      </c>
      <c r="D282" s="5">
        <v>66</v>
      </c>
      <c r="E282" s="5">
        <f>C282 + E255</f>
        <v>35</v>
      </c>
      <c r="G282" s="3"/>
      <c r="H282" s="5"/>
      <c r="V282" s="3"/>
    </row>
    <row r="283" spans="1:22" ht="18.5" x14ac:dyDescent="0.35">
      <c r="A283">
        <v>28</v>
      </c>
      <c r="B283" s="3" t="s">
        <v>14</v>
      </c>
      <c r="C283" s="5">
        <v>15</v>
      </c>
      <c r="D283" s="5">
        <v>31</v>
      </c>
      <c r="E283" s="5">
        <f>C283 +E255</f>
        <v>33</v>
      </c>
      <c r="G283" s="3"/>
      <c r="H283" s="5"/>
      <c r="V283" s="3"/>
    </row>
    <row r="285" spans="1:22" ht="18.5" x14ac:dyDescent="0.35">
      <c r="U285" s="1"/>
      <c r="V285" s="4"/>
    </row>
    <row r="286" spans="1:22" x14ac:dyDescent="0.35">
      <c r="M286" s="38" t="s">
        <v>113</v>
      </c>
      <c r="P286" s="44" t="s">
        <v>94</v>
      </c>
      <c r="Q286" s="44"/>
      <c r="R286" s="44" t="s">
        <v>95</v>
      </c>
      <c r="S286" s="45"/>
      <c r="T286" s="44" t="s">
        <v>96</v>
      </c>
      <c r="U286" s="44"/>
      <c r="V286" s="44" t="s">
        <v>97</v>
      </c>
    </row>
    <row r="287" spans="1:22" x14ac:dyDescent="0.35">
      <c r="E287" s="28" t="s">
        <v>37</v>
      </c>
      <c r="K287" s="36" t="s">
        <v>55</v>
      </c>
      <c r="L287" s="39">
        <f>CORREL(D289:D298,E289:E298)</f>
        <v>0.47286377002859792</v>
      </c>
      <c r="M287" s="38" t="s">
        <v>60</v>
      </c>
      <c r="P287" s="46">
        <f>$L287/SQRT((1-L287^2)/($V287-2))</f>
        <v>1.5178830494289393</v>
      </c>
      <c r="Q287" s="44"/>
      <c r="R287" s="47">
        <f>TDIST($P287, ($V287-2), 2)</f>
        <v>0.16752227670711464</v>
      </c>
      <c r="S287" s="45"/>
      <c r="T287" s="46">
        <f>_xlfn.T.INV.2T(0.05, ($V287-2))</f>
        <v>2.3060041352041671</v>
      </c>
      <c r="U287" s="44"/>
      <c r="V287" s="44">
        <f>ROWS(A289:A298)</f>
        <v>10</v>
      </c>
    </row>
    <row r="288" spans="1:22" ht="62" x14ac:dyDescent="0.35">
      <c r="A288" s="12" t="s">
        <v>47</v>
      </c>
      <c r="B288" s="1" t="s">
        <v>0</v>
      </c>
      <c r="C288" s="6" t="s">
        <v>52</v>
      </c>
      <c r="D288" s="6" t="s">
        <v>38</v>
      </c>
      <c r="E288" s="23">
        <v>44</v>
      </c>
      <c r="F288" s="6" t="s">
        <v>50</v>
      </c>
      <c r="G288" s="6" t="s">
        <v>49</v>
      </c>
      <c r="U288" s="3"/>
      <c r="V288" s="5"/>
    </row>
    <row r="289" spans="1:23" ht="18.5" x14ac:dyDescent="0.35">
      <c r="A289">
        <v>1</v>
      </c>
      <c r="B289" s="3" t="s">
        <v>12</v>
      </c>
      <c r="C289" s="5">
        <v>37</v>
      </c>
      <c r="D289" s="19">
        <f t="shared" ref="D289:D298" si="7">(F289+G289)/2</f>
        <v>84.5</v>
      </c>
      <c r="E289" s="5">
        <f>C289 + E288</f>
        <v>81</v>
      </c>
      <c r="F289" s="17">
        <v>70</v>
      </c>
      <c r="G289" s="22">
        <v>99</v>
      </c>
      <c r="U289" s="3"/>
      <c r="V289" s="3"/>
      <c r="W289" s="5"/>
    </row>
    <row r="290" spans="1:23" ht="18.5" x14ac:dyDescent="0.35">
      <c r="A290">
        <v>2</v>
      </c>
      <c r="B290" s="3" t="s">
        <v>3</v>
      </c>
      <c r="C290" s="5">
        <v>32</v>
      </c>
      <c r="D290" s="19">
        <f t="shared" si="7"/>
        <v>92.5</v>
      </c>
      <c r="E290" s="5">
        <f>C290 + E288</f>
        <v>76</v>
      </c>
      <c r="F290" s="17">
        <v>95</v>
      </c>
      <c r="G290" s="22">
        <v>90</v>
      </c>
      <c r="U290" s="3"/>
      <c r="V290" s="3"/>
      <c r="W290" s="5"/>
    </row>
    <row r="291" spans="1:23" ht="18.5" x14ac:dyDescent="0.35">
      <c r="A291">
        <v>3</v>
      </c>
      <c r="B291" s="3" t="s">
        <v>18</v>
      </c>
      <c r="C291" s="5">
        <v>21</v>
      </c>
      <c r="D291" s="19">
        <f t="shared" si="7"/>
        <v>34.5</v>
      </c>
      <c r="E291" s="5">
        <f>C291 +E288</f>
        <v>65</v>
      </c>
      <c r="F291" s="17">
        <v>37</v>
      </c>
      <c r="G291" s="22">
        <v>32</v>
      </c>
      <c r="U291" s="3"/>
      <c r="V291" s="3"/>
      <c r="W291" s="5"/>
    </row>
    <row r="292" spans="1:23" ht="18.5" x14ac:dyDescent="0.35">
      <c r="A292">
        <v>4</v>
      </c>
      <c r="B292" s="3" t="s">
        <v>17</v>
      </c>
      <c r="C292" s="5">
        <v>19.5</v>
      </c>
      <c r="D292" s="19">
        <f t="shared" si="7"/>
        <v>73</v>
      </c>
      <c r="E292" s="5">
        <f>C292 + E288</f>
        <v>63.5</v>
      </c>
      <c r="F292" s="17">
        <v>74</v>
      </c>
      <c r="G292" s="22">
        <v>72</v>
      </c>
      <c r="U292" s="3"/>
      <c r="V292" s="3"/>
      <c r="W292" s="5"/>
    </row>
    <row r="293" spans="1:23" ht="18.5" x14ac:dyDescent="0.35">
      <c r="A293">
        <v>5</v>
      </c>
      <c r="B293" s="3" t="s">
        <v>16</v>
      </c>
      <c r="C293" s="5">
        <v>13.5</v>
      </c>
      <c r="D293" s="19">
        <f t="shared" si="7"/>
        <v>46</v>
      </c>
      <c r="E293" s="5">
        <f>C293 +E288</f>
        <v>57.5</v>
      </c>
      <c r="F293" s="17">
        <v>43</v>
      </c>
      <c r="G293" s="22">
        <v>49</v>
      </c>
      <c r="U293" s="3"/>
      <c r="V293" s="3"/>
      <c r="W293" s="5"/>
    </row>
    <row r="294" spans="1:23" ht="18.5" x14ac:dyDescent="0.35">
      <c r="A294">
        <v>6</v>
      </c>
      <c r="B294" s="3" t="s">
        <v>28</v>
      </c>
      <c r="C294" s="5">
        <v>10</v>
      </c>
      <c r="D294" s="19">
        <f t="shared" si="7"/>
        <v>40</v>
      </c>
      <c r="E294" s="5">
        <f>C294 +E288</f>
        <v>54</v>
      </c>
      <c r="F294" s="17">
        <v>40</v>
      </c>
      <c r="G294" s="22">
        <v>40</v>
      </c>
      <c r="U294" s="3"/>
      <c r="V294" s="3"/>
      <c r="W294" s="5"/>
    </row>
    <row r="295" spans="1:23" ht="18.5" x14ac:dyDescent="0.35">
      <c r="A295">
        <v>7</v>
      </c>
      <c r="B295" s="3" t="s">
        <v>20</v>
      </c>
      <c r="C295" s="5">
        <v>7</v>
      </c>
      <c r="D295" s="19">
        <f t="shared" si="7"/>
        <v>40</v>
      </c>
      <c r="E295" s="5">
        <f>C295 +E288</f>
        <v>51</v>
      </c>
      <c r="F295" s="17">
        <v>50</v>
      </c>
      <c r="G295" s="22">
        <v>30</v>
      </c>
      <c r="U295" s="3"/>
      <c r="V295" s="3"/>
      <c r="W295" s="5"/>
    </row>
    <row r="296" spans="1:23" ht="18.5" x14ac:dyDescent="0.35">
      <c r="A296">
        <v>8</v>
      </c>
      <c r="B296" s="3" t="s">
        <v>23</v>
      </c>
      <c r="C296" s="5">
        <v>5.5</v>
      </c>
      <c r="D296" s="19">
        <f t="shared" si="7"/>
        <v>29</v>
      </c>
      <c r="E296" s="5">
        <f>C296 +E288</f>
        <v>49.5</v>
      </c>
      <c r="F296" s="17">
        <v>31</v>
      </c>
      <c r="G296" s="22">
        <v>27</v>
      </c>
      <c r="U296" s="3"/>
      <c r="V296" s="3"/>
      <c r="W296" s="5"/>
    </row>
    <row r="297" spans="1:23" ht="18.5" x14ac:dyDescent="0.35">
      <c r="A297">
        <v>9</v>
      </c>
      <c r="B297" s="3" t="s">
        <v>14</v>
      </c>
      <c r="C297" s="5">
        <v>4</v>
      </c>
      <c r="D297" s="19">
        <f t="shared" si="7"/>
        <v>84.5</v>
      </c>
      <c r="E297" s="5">
        <f>C297 +E288</f>
        <v>48</v>
      </c>
      <c r="F297" s="7">
        <v>76</v>
      </c>
      <c r="G297" s="22">
        <v>93</v>
      </c>
      <c r="U297" s="3"/>
      <c r="V297" s="3"/>
      <c r="W297" s="5"/>
    </row>
    <row r="298" spans="1:23" s="55" customFormat="1" ht="18.5" x14ac:dyDescent="0.35">
      <c r="A298" s="55">
        <v>10</v>
      </c>
      <c r="B298" s="56" t="s">
        <v>22</v>
      </c>
      <c r="C298" s="57">
        <v>0.5</v>
      </c>
      <c r="D298" s="58">
        <f t="shared" si="7"/>
        <v>65</v>
      </c>
      <c r="E298" s="57">
        <f>C298 +E288</f>
        <v>44.5</v>
      </c>
      <c r="F298" s="59">
        <v>61</v>
      </c>
      <c r="G298" s="60">
        <v>69</v>
      </c>
      <c r="U298" s="56"/>
      <c r="V298" s="56"/>
      <c r="W298" s="57"/>
    </row>
    <row r="299" spans="1:23" x14ac:dyDescent="0.35">
      <c r="F299" s="30" t="s">
        <v>84</v>
      </c>
    </row>
    <row r="300" spans="1:23" x14ac:dyDescent="0.35">
      <c r="F300" s="25" t="s">
        <v>48</v>
      </c>
    </row>
    <row r="302" spans="1:23" x14ac:dyDescent="0.35">
      <c r="A302" t="s">
        <v>53</v>
      </c>
    </row>
    <row r="303" spans="1:23" ht="18.5" x14ac:dyDescent="0.35">
      <c r="B303" s="3"/>
      <c r="C303" s="5"/>
      <c r="D303" s="5"/>
      <c r="E303" s="5"/>
    </row>
    <row r="304" spans="1:23" ht="18.5" x14ac:dyDescent="0.35">
      <c r="B304" s="3"/>
      <c r="C304" s="5"/>
      <c r="D304" s="5"/>
      <c r="E304" s="5"/>
    </row>
    <row r="305" spans="1:22" ht="18.5" x14ac:dyDescent="0.35">
      <c r="B305" s="3"/>
      <c r="C305" s="5"/>
      <c r="D305" s="5"/>
      <c r="E305" s="5"/>
    </row>
    <row r="306" spans="1:22" ht="18.5" x14ac:dyDescent="0.35">
      <c r="B306" s="3"/>
      <c r="C306" s="5"/>
      <c r="D306" s="5"/>
      <c r="E306" s="5"/>
    </row>
    <row r="307" spans="1:22" ht="18.5" x14ac:dyDescent="0.35">
      <c r="B307" s="3"/>
      <c r="C307" s="5"/>
      <c r="D307" s="5"/>
      <c r="E307" s="5"/>
    </row>
    <row r="308" spans="1:22" ht="18.5" x14ac:dyDescent="0.35">
      <c r="B308" s="3"/>
      <c r="C308" s="52"/>
      <c r="D308" s="53"/>
      <c r="E308" s="5"/>
    </row>
    <row r="309" spans="1:22" ht="18.5" x14ac:dyDescent="0.35">
      <c r="U309" s="1"/>
      <c r="V309" s="4"/>
    </row>
    <row r="310" spans="1:22" ht="62" x14ac:dyDescent="0.35">
      <c r="A310" s="12" t="s">
        <v>61</v>
      </c>
      <c r="B310" s="1" t="s">
        <v>0</v>
      </c>
      <c r="C310" s="40" t="s">
        <v>79</v>
      </c>
      <c r="D310" s="6" t="s">
        <v>38</v>
      </c>
      <c r="E310" s="6" t="s">
        <v>80</v>
      </c>
      <c r="F310" s="6" t="s">
        <v>49</v>
      </c>
      <c r="I310" s="36"/>
      <c r="J310" s="39"/>
      <c r="T310" s="48" t="s">
        <v>88</v>
      </c>
      <c r="U310" s="48" t="s">
        <v>89</v>
      </c>
    </row>
    <row r="311" spans="1:22" ht="18.5" x14ac:dyDescent="0.35">
      <c r="A311">
        <v>1</v>
      </c>
      <c r="B311" s="3" t="s">
        <v>7</v>
      </c>
      <c r="C311" s="5">
        <v>24</v>
      </c>
      <c r="D311" s="19">
        <f>(E311+F311)/2</f>
        <v>97.5</v>
      </c>
      <c r="E311" s="17">
        <v>98</v>
      </c>
      <c r="F311" s="22">
        <v>97</v>
      </c>
      <c r="G311" s="5"/>
      <c r="H311" s="5"/>
      <c r="T311" s="2">
        <f>3.79*C311 + 16.875</f>
        <v>107.83500000000001</v>
      </c>
      <c r="U311" s="41">
        <f>D311-T311</f>
        <v>-10.335000000000008</v>
      </c>
    </row>
    <row r="312" spans="1:22" ht="18.5" x14ac:dyDescent="0.35">
      <c r="A312">
        <v>2</v>
      </c>
      <c r="B312" s="3" t="s">
        <v>4</v>
      </c>
      <c r="C312" s="5">
        <v>23</v>
      </c>
      <c r="D312" s="19">
        <f t="shared" ref="D312:D334" si="8">(E312+F312)/2</f>
        <v>95</v>
      </c>
      <c r="E312" s="22">
        <v>95</v>
      </c>
      <c r="F312" s="22">
        <v>95</v>
      </c>
      <c r="G312" s="5"/>
      <c r="H312" s="5"/>
      <c r="T312" s="2">
        <f t="shared" ref="T312:T334" si="9">3.79*C312 + 16.875</f>
        <v>104.045</v>
      </c>
      <c r="U312" s="41">
        <f t="shared" ref="U312:U334" si="10">D312-T312</f>
        <v>-9.0450000000000017</v>
      </c>
    </row>
    <row r="313" spans="1:22" ht="18.5" x14ac:dyDescent="0.35">
      <c r="A313">
        <v>3</v>
      </c>
      <c r="B313" s="3" t="s">
        <v>9</v>
      </c>
      <c r="C313" s="5">
        <v>22</v>
      </c>
      <c r="D313" s="19">
        <f t="shared" si="8"/>
        <v>94</v>
      </c>
      <c r="E313" s="22">
        <v>94</v>
      </c>
      <c r="F313" s="22">
        <v>94</v>
      </c>
      <c r="G313" s="5"/>
      <c r="H313" s="5"/>
      <c r="T313" s="2">
        <f t="shared" si="9"/>
        <v>100.255</v>
      </c>
      <c r="U313" s="41">
        <f t="shared" si="10"/>
        <v>-6.2549999999999955</v>
      </c>
    </row>
    <row r="314" spans="1:22" ht="18.5" x14ac:dyDescent="0.35">
      <c r="A314">
        <v>4</v>
      </c>
      <c r="B314" s="3" t="s">
        <v>1</v>
      </c>
      <c r="C314" s="5">
        <v>21</v>
      </c>
      <c r="D314" s="19">
        <f t="shared" si="8"/>
        <v>93.5</v>
      </c>
      <c r="E314" s="17">
        <v>91</v>
      </c>
      <c r="F314" s="22">
        <v>96</v>
      </c>
      <c r="G314" s="5"/>
      <c r="H314" s="5"/>
      <c r="T314" s="2">
        <f t="shared" si="9"/>
        <v>96.465000000000003</v>
      </c>
      <c r="U314" s="41">
        <f t="shared" si="10"/>
        <v>-2.9650000000000034</v>
      </c>
    </row>
    <row r="315" spans="1:22" ht="18.5" x14ac:dyDescent="0.35">
      <c r="A315">
        <v>5</v>
      </c>
      <c r="B315" s="3" t="s">
        <v>3</v>
      </c>
      <c r="C315" s="5">
        <v>20</v>
      </c>
      <c r="D315" s="19">
        <f t="shared" si="8"/>
        <v>92.5</v>
      </c>
      <c r="E315" s="17">
        <v>95</v>
      </c>
      <c r="F315" s="22">
        <v>90</v>
      </c>
      <c r="G315" s="5"/>
      <c r="H315" s="5"/>
      <c r="T315" s="2">
        <f t="shared" si="9"/>
        <v>92.674999999999997</v>
      </c>
      <c r="U315" s="41">
        <f t="shared" si="10"/>
        <v>-0.17499999999999716</v>
      </c>
    </row>
    <row r="316" spans="1:22" ht="18.5" x14ac:dyDescent="0.35">
      <c r="A316">
        <v>6</v>
      </c>
      <c r="B316" s="3" t="s">
        <v>6</v>
      </c>
      <c r="C316" s="5">
        <v>19</v>
      </c>
      <c r="D316" s="19">
        <f t="shared" si="8"/>
        <v>91</v>
      </c>
      <c r="E316" s="22">
        <v>91</v>
      </c>
      <c r="F316" s="22">
        <v>91</v>
      </c>
      <c r="G316" s="5"/>
      <c r="H316" s="5"/>
      <c r="T316" s="2">
        <f t="shared" si="9"/>
        <v>88.885000000000005</v>
      </c>
      <c r="U316" s="41">
        <f t="shared" si="10"/>
        <v>2.1149999999999949</v>
      </c>
    </row>
    <row r="317" spans="1:22" ht="18.5" x14ac:dyDescent="0.35">
      <c r="A317">
        <v>7</v>
      </c>
      <c r="B317" s="3" t="s">
        <v>8</v>
      </c>
      <c r="C317" s="5">
        <v>18</v>
      </c>
      <c r="D317" s="19">
        <f t="shared" si="8"/>
        <v>91</v>
      </c>
      <c r="E317" s="22">
        <v>91</v>
      </c>
      <c r="F317" s="22">
        <v>91</v>
      </c>
      <c r="G317" s="5"/>
      <c r="H317" s="5"/>
      <c r="T317" s="2">
        <f t="shared" si="9"/>
        <v>85.094999999999999</v>
      </c>
      <c r="U317" s="41">
        <f t="shared" si="10"/>
        <v>5.9050000000000011</v>
      </c>
    </row>
    <row r="318" spans="1:22" ht="18.5" x14ac:dyDescent="0.35">
      <c r="A318">
        <v>8</v>
      </c>
      <c r="B318" s="3" t="s">
        <v>10</v>
      </c>
      <c r="C318" s="5">
        <v>17</v>
      </c>
      <c r="D318" s="19">
        <f t="shared" si="8"/>
        <v>86.5</v>
      </c>
      <c r="E318" s="20">
        <v>77</v>
      </c>
      <c r="F318" s="22">
        <v>96</v>
      </c>
      <c r="G318" s="5"/>
      <c r="H318" s="5"/>
      <c r="T318" s="2">
        <f t="shared" si="9"/>
        <v>81.305000000000007</v>
      </c>
      <c r="U318" s="41">
        <f t="shared" si="10"/>
        <v>5.1949999999999932</v>
      </c>
    </row>
    <row r="319" spans="1:22" ht="18.5" x14ac:dyDescent="0.35">
      <c r="A319">
        <v>9</v>
      </c>
      <c r="B319" s="3" t="s">
        <v>5</v>
      </c>
      <c r="C319" s="5">
        <v>16</v>
      </c>
      <c r="D319" s="19">
        <f t="shared" si="8"/>
        <v>86</v>
      </c>
      <c r="E319" s="32">
        <v>75</v>
      </c>
      <c r="F319" s="22">
        <v>97</v>
      </c>
      <c r="G319" s="5"/>
      <c r="H319" s="5"/>
      <c r="T319" s="2">
        <f t="shared" si="9"/>
        <v>77.515000000000001</v>
      </c>
      <c r="U319" s="41">
        <f t="shared" si="10"/>
        <v>8.4849999999999994</v>
      </c>
    </row>
    <row r="320" spans="1:22" ht="18.5" x14ac:dyDescent="0.35">
      <c r="A320">
        <v>10</v>
      </c>
      <c r="B320" s="3" t="s">
        <v>12</v>
      </c>
      <c r="C320" s="5">
        <v>15</v>
      </c>
      <c r="D320" s="19">
        <f t="shared" si="8"/>
        <v>84.5</v>
      </c>
      <c r="E320" s="17">
        <v>70</v>
      </c>
      <c r="F320" s="22">
        <v>99</v>
      </c>
      <c r="G320" s="5"/>
      <c r="H320" s="5"/>
      <c r="T320" s="2">
        <f t="shared" si="9"/>
        <v>73.724999999999994</v>
      </c>
      <c r="U320" s="41">
        <f t="shared" si="10"/>
        <v>10.775000000000006</v>
      </c>
    </row>
    <row r="321" spans="1:21" ht="18.5" x14ac:dyDescent="0.35">
      <c r="A321">
        <v>11</v>
      </c>
      <c r="B321" s="3" t="s">
        <v>14</v>
      </c>
      <c r="C321" s="5">
        <v>14</v>
      </c>
      <c r="D321" s="19">
        <f t="shared" si="8"/>
        <v>84.5</v>
      </c>
      <c r="E321" s="7">
        <v>76</v>
      </c>
      <c r="F321" s="22">
        <v>93</v>
      </c>
      <c r="G321" s="5"/>
      <c r="H321" s="5"/>
      <c r="T321" s="2">
        <f t="shared" si="9"/>
        <v>69.935000000000002</v>
      </c>
      <c r="U321" s="41">
        <f t="shared" si="10"/>
        <v>14.564999999999998</v>
      </c>
    </row>
    <row r="322" spans="1:21" ht="18.5" x14ac:dyDescent="0.35">
      <c r="A322">
        <v>12</v>
      </c>
      <c r="B322" s="3" t="s">
        <v>13</v>
      </c>
      <c r="C322" s="5">
        <v>13</v>
      </c>
      <c r="D322" s="19">
        <f t="shared" si="8"/>
        <v>75.5</v>
      </c>
      <c r="E322" s="31">
        <v>81</v>
      </c>
      <c r="F322" s="22">
        <v>70</v>
      </c>
      <c r="G322" s="5"/>
      <c r="H322" s="5"/>
      <c r="T322" s="2">
        <f t="shared" si="9"/>
        <v>66.14500000000001</v>
      </c>
      <c r="U322" s="41">
        <f t="shared" si="10"/>
        <v>9.3549999999999898</v>
      </c>
    </row>
    <row r="323" spans="1:21" ht="18.5" x14ac:dyDescent="0.35">
      <c r="A323">
        <v>13</v>
      </c>
      <c r="B323" s="3" t="s">
        <v>17</v>
      </c>
      <c r="C323" s="5">
        <v>12</v>
      </c>
      <c r="D323" s="19">
        <f t="shared" si="8"/>
        <v>73</v>
      </c>
      <c r="E323" s="17">
        <v>74</v>
      </c>
      <c r="F323" s="22">
        <v>72</v>
      </c>
      <c r="G323" s="5"/>
      <c r="H323" s="5"/>
      <c r="T323" s="2">
        <f t="shared" si="9"/>
        <v>62.355000000000004</v>
      </c>
      <c r="U323" s="41">
        <f t="shared" si="10"/>
        <v>10.644999999999996</v>
      </c>
    </row>
    <row r="324" spans="1:21" ht="18.5" x14ac:dyDescent="0.35">
      <c r="A324">
        <v>14</v>
      </c>
      <c r="B324" s="3" t="s">
        <v>15</v>
      </c>
      <c r="C324" s="5">
        <v>11</v>
      </c>
      <c r="D324" s="19">
        <f t="shared" si="8"/>
        <v>60.5</v>
      </c>
      <c r="E324" s="34">
        <v>76</v>
      </c>
      <c r="F324" s="22">
        <v>45</v>
      </c>
      <c r="G324" s="5"/>
      <c r="H324" s="5"/>
      <c r="T324" s="2">
        <f t="shared" si="9"/>
        <v>58.564999999999998</v>
      </c>
      <c r="U324" s="41">
        <f t="shared" si="10"/>
        <v>1.9350000000000023</v>
      </c>
    </row>
    <row r="325" spans="1:21" ht="18.5" x14ac:dyDescent="0.35">
      <c r="A325">
        <v>15</v>
      </c>
      <c r="B325" s="3" t="s">
        <v>16</v>
      </c>
      <c r="C325" s="5">
        <v>10</v>
      </c>
      <c r="D325" s="19">
        <f t="shared" si="8"/>
        <v>46</v>
      </c>
      <c r="E325" s="17">
        <v>43</v>
      </c>
      <c r="F325" s="22">
        <v>49</v>
      </c>
      <c r="G325" s="5"/>
      <c r="H325" s="5"/>
      <c r="T325" s="2">
        <f t="shared" si="9"/>
        <v>54.774999999999999</v>
      </c>
      <c r="U325" s="41">
        <f t="shared" si="10"/>
        <v>-8.7749999999999986</v>
      </c>
    </row>
    <row r="326" spans="1:21" ht="18.5" x14ac:dyDescent="0.35">
      <c r="A326">
        <v>16</v>
      </c>
      <c r="B326" s="3" t="s">
        <v>20</v>
      </c>
      <c r="C326" s="5">
        <v>9</v>
      </c>
      <c r="D326" s="19">
        <f t="shared" si="8"/>
        <v>40</v>
      </c>
      <c r="E326" s="17">
        <v>50</v>
      </c>
      <c r="F326" s="22">
        <v>30</v>
      </c>
      <c r="G326" s="5"/>
      <c r="H326" s="5"/>
      <c r="T326" s="2">
        <f t="shared" si="9"/>
        <v>50.984999999999999</v>
      </c>
      <c r="U326" s="41">
        <f t="shared" si="10"/>
        <v>-10.984999999999999</v>
      </c>
    </row>
    <row r="327" spans="1:21" ht="18.5" x14ac:dyDescent="0.35">
      <c r="A327">
        <v>17</v>
      </c>
      <c r="B327" s="3" t="s">
        <v>28</v>
      </c>
      <c r="C327" s="5">
        <v>8</v>
      </c>
      <c r="D327" s="19">
        <f t="shared" si="8"/>
        <v>40</v>
      </c>
      <c r="E327" s="17">
        <v>40</v>
      </c>
      <c r="F327" s="22">
        <v>40</v>
      </c>
      <c r="G327" s="5"/>
      <c r="H327" s="5"/>
      <c r="T327" s="2">
        <f t="shared" si="9"/>
        <v>47.195</v>
      </c>
      <c r="U327" s="41">
        <f t="shared" si="10"/>
        <v>-7.1950000000000003</v>
      </c>
    </row>
    <row r="328" spans="1:21" ht="18.5" x14ac:dyDescent="0.35">
      <c r="A328">
        <v>18</v>
      </c>
      <c r="B328" s="3" t="s">
        <v>24</v>
      </c>
      <c r="C328" s="5">
        <v>7</v>
      </c>
      <c r="D328" s="19">
        <f t="shared" si="8"/>
        <v>36.5</v>
      </c>
      <c r="E328" s="17">
        <v>45</v>
      </c>
      <c r="F328" s="22">
        <v>28</v>
      </c>
      <c r="G328" s="5"/>
      <c r="H328" s="5"/>
      <c r="T328" s="2">
        <f t="shared" si="9"/>
        <v>43.405000000000001</v>
      </c>
      <c r="U328" s="41">
        <f t="shared" si="10"/>
        <v>-6.9050000000000011</v>
      </c>
    </row>
    <row r="329" spans="1:21" ht="18.5" x14ac:dyDescent="0.35">
      <c r="A329">
        <v>19</v>
      </c>
      <c r="B329" s="3" t="s">
        <v>18</v>
      </c>
      <c r="C329" s="5">
        <v>6</v>
      </c>
      <c r="D329" s="19">
        <f t="shared" si="8"/>
        <v>34.5</v>
      </c>
      <c r="E329" s="17">
        <v>37</v>
      </c>
      <c r="F329" s="22">
        <v>32</v>
      </c>
      <c r="G329" s="5"/>
      <c r="H329" s="5"/>
      <c r="T329" s="2">
        <f t="shared" si="9"/>
        <v>39.615000000000002</v>
      </c>
      <c r="U329" s="41">
        <f t="shared" si="10"/>
        <v>-5.115000000000002</v>
      </c>
    </row>
    <row r="330" spans="1:21" ht="18.5" x14ac:dyDescent="0.35">
      <c r="A330">
        <v>20</v>
      </c>
      <c r="B330" s="3" t="s">
        <v>21</v>
      </c>
      <c r="C330" s="5">
        <v>5</v>
      </c>
      <c r="D330" s="19">
        <f t="shared" si="8"/>
        <v>30.5</v>
      </c>
      <c r="E330" s="17">
        <v>37</v>
      </c>
      <c r="F330" s="22">
        <v>24</v>
      </c>
      <c r="G330" s="5"/>
      <c r="H330" s="5"/>
      <c r="T330" s="2">
        <f t="shared" si="9"/>
        <v>35.825000000000003</v>
      </c>
      <c r="U330" s="41">
        <f t="shared" si="10"/>
        <v>-5.3250000000000028</v>
      </c>
    </row>
    <row r="331" spans="1:21" ht="18.5" x14ac:dyDescent="0.35">
      <c r="A331">
        <v>21</v>
      </c>
      <c r="B331" s="3" t="s">
        <v>25</v>
      </c>
      <c r="C331" s="5">
        <v>4</v>
      </c>
      <c r="D331" s="19">
        <f t="shared" si="8"/>
        <v>29.5</v>
      </c>
      <c r="E331" s="17">
        <v>38</v>
      </c>
      <c r="F331" s="22">
        <v>21</v>
      </c>
      <c r="G331" s="5"/>
      <c r="H331" s="5"/>
      <c r="T331" s="2">
        <f t="shared" si="9"/>
        <v>32.034999999999997</v>
      </c>
      <c r="U331" s="41">
        <f t="shared" si="10"/>
        <v>-2.5349999999999966</v>
      </c>
    </row>
    <row r="332" spans="1:21" ht="18.5" x14ac:dyDescent="0.35">
      <c r="A332">
        <v>22</v>
      </c>
      <c r="B332" s="3" t="s">
        <v>23</v>
      </c>
      <c r="C332" s="5">
        <v>3</v>
      </c>
      <c r="D332" s="19">
        <f t="shared" si="8"/>
        <v>29</v>
      </c>
      <c r="E332" s="17">
        <v>31</v>
      </c>
      <c r="F332" s="22">
        <v>27</v>
      </c>
      <c r="G332" s="5"/>
      <c r="H332" s="5"/>
      <c r="T332" s="2">
        <f t="shared" si="9"/>
        <v>28.245000000000001</v>
      </c>
      <c r="U332" s="41">
        <f t="shared" si="10"/>
        <v>0.75499999999999901</v>
      </c>
    </row>
    <row r="333" spans="1:21" ht="18.5" x14ac:dyDescent="0.35">
      <c r="A333">
        <v>23</v>
      </c>
      <c r="B333" s="3" t="s">
        <v>27</v>
      </c>
      <c r="C333" s="5">
        <v>2</v>
      </c>
      <c r="D333" s="19">
        <f t="shared" si="8"/>
        <v>29</v>
      </c>
      <c r="E333" s="17">
        <v>39</v>
      </c>
      <c r="F333" s="22">
        <v>19</v>
      </c>
      <c r="G333" s="5"/>
      <c r="H333" s="5"/>
      <c r="T333" s="2">
        <f t="shared" si="9"/>
        <v>24.454999999999998</v>
      </c>
      <c r="U333" s="41">
        <f t="shared" si="10"/>
        <v>4.5450000000000017</v>
      </c>
    </row>
    <row r="334" spans="1:21" ht="18.5" x14ac:dyDescent="0.35">
      <c r="A334">
        <v>24</v>
      </c>
      <c r="B334" s="3" t="s">
        <v>26</v>
      </c>
      <c r="C334" s="5">
        <v>1</v>
      </c>
      <c r="D334" s="19">
        <f t="shared" si="8"/>
        <v>22</v>
      </c>
      <c r="E334" s="17">
        <v>27</v>
      </c>
      <c r="F334" s="22">
        <v>17</v>
      </c>
      <c r="G334" s="5"/>
      <c r="H334" s="5"/>
      <c r="T334" s="2">
        <f t="shared" si="9"/>
        <v>20.664999999999999</v>
      </c>
      <c r="U334" s="41">
        <f t="shared" si="10"/>
        <v>1.3350000000000009</v>
      </c>
    </row>
    <row r="335" spans="1:21" ht="43.5" customHeight="1" x14ac:dyDescent="0.35">
      <c r="A335" s="12" t="s">
        <v>81</v>
      </c>
      <c r="B335" s="3" t="s">
        <v>83</v>
      </c>
      <c r="C335" s="3" t="s">
        <v>83</v>
      </c>
      <c r="D335" s="3" t="s">
        <v>83</v>
      </c>
      <c r="E335" s="3" t="s">
        <v>83</v>
      </c>
      <c r="F335" s="3" t="s">
        <v>83</v>
      </c>
      <c r="H335" s="2"/>
    </row>
    <row r="336" spans="1:21" ht="18.5" x14ac:dyDescent="0.35">
      <c r="A336">
        <v>1</v>
      </c>
      <c r="B336" s="3" t="s">
        <v>62</v>
      </c>
      <c r="C336" s="5">
        <v>24</v>
      </c>
      <c r="D336" s="19">
        <f>(E336+F336)/2</f>
        <v>97</v>
      </c>
      <c r="E336" s="17">
        <v>98</v>
      </c>
      <c r="F336" s="22">
        <v>96</v>
      </c>
    </row>
    <row r="337" spans="1:6" ht="18.5" x14ac:dyDescent="0.35">
      <c r="A337">
        <v>2</v>
      </c>
      <c r="B337" s="3" t="s">
        <v>85</v>
      </c>
      <c r="C337" s="5">
        <v>23</v>
      </c>
      <c r="D337" s="19">
        <f t="shared" ref="D337:D359" si="11">(E337+F337)/2</f>
        <v>97</v>
      </c>
      <c r="E337" s="17">
        <v>99</v>
      </c>
      <c r="F337" s="22">
        <v>95</v>
      </c>
    </row>
    <row r="338" spans="1:6" ht="18.5" x14ac:dyDescent="0.35">
      <c r="A338">
        <v>3</v>
      </c>
      <c r="B338" s="3" t="s">
        <v>107</v>
      </c>
      <c r="C338" s="5">
        <v>22</v>
      </c>
      <c r="D338" s="19">
        <f t="shared" si="11"/>
        <v>94</v>
      </c>
      <c r="E338" s="17">
        <v>91</v>
      </c>
      <c r="F338" s="22">
        <v>97</v>
      </c>
    </row>
    <row r="339" spans="1:6" ht="18.5" x14ac:dyDescent="0.35">
      <c r="A339">
        <v>4</v>
      </c>
      <c r="B339" s="3" t="s">
        <v>63</v>
      </c>
      <c r="C339" s="5">
        <v>21</v>
      </c>
      <c r="D339" s="19">
        <f t="shared" ref="D339" si="12">(E339+F339)/2</f>
        <v>93</v>
      </c>
      <c r="E339" s="17">
        <v>94</v>
      </c>
      <c r="F339" s="22">
        <v>92</v>
      </c>
    </row>
    <row r="340" spans="1:6" ht="18.5" x14ac:dyDescent="0.35">
      <c r="A340">
        <v>5</v>
      </c>
      <c r="B340" s="3" t="s">
        <v>64</v>
      </c>
      <c r="C340" s="5">
        <v>20</v>
      </c>
      <c r="D340" s="19">
        <f t="shared" si="11"/>
        <v>89</v>
      </c>
      <c r="E340" s="17">
        <v>83</v>
      </c>
      <c r="F340" s="22">
        <v>95</v>
      </c>
    </row>
    <row r="341" spans="1:6" ht="18.5" x14ac:dyDescent="0.35">
      <c r="A341">
        <v>6</v>
      </c>
      <c r="B341" s="3" t="s">
        <v>65</v>
      </c>
      <c r="C341" s="5">
        <v>19</v>
      </c>
      <c r="D341" s="19">
        <f t="shared" si="11"/>
        <v>88.5</v>
      </c>
      <c r="E341" s="20">
        <v>98</v>
      </c>
      <c r="F341" s="22">
        <v>79</v>
      </c>
    </row>
    <row r="342" spans="1:6" ht="18.5" x14ac:dyDescent="0.35">
      <c r="A342">
        <v>7</v>
      </c>
      <c r="B342" s="3" t="s">
        <v>66</v>
      </c>
      <c r="C342" s="5">
        <v>18</v>
      </c>
      <c r="D342" s="19">
        <f t="shared" si="11"/>
        <v>87.5</v>
      </c>
      <c r="E342" s="17">
        <v>91</v>
      </c>
      <c r="F342" s="22">
        <v>84</v>
      </c>
    </row>
    <row r="343" spans="1:6" ht="18.5" x14ac:dyDescent="0.35">
      <c r="A343">
        <v>8</v>
      </c>
      <c r="B343" s="3" t="s">
        <v>108</v>
      </c>
      <c r="C343" s="5">
        <v>17</v>
      </c>
      <c r="D343" s="19">
        <f t="shared" si="11"/>
        <v>85</v>
      </c>
      <c r="E343" s="17">
        <v>83</v>
      </c>
      <c r="F343" s="22">
        <v>87</v>
      </c>
    </row>
    <row r="344" spans="1:6" ht="18.5" x14ac:dyDescent="0.35">
      <c r="A344">
        <v>9</v>
      </c>
      <c r="B344" s="3" t="s">
        <v>67</v>
      </c>
      <c r="C344" s="5">
        <v>16</v>
      </c>
      <c r="D344" s="19">
        <f t="shared" ref="D344:D353" si="13">(E344+F344)/2</f>
        <v>83.5</v>
      </c>
      <c r="E344" s="20">
        <v>85</v>
      </c>
      <c r="F344" s="22">
        <v>82</v>
      </c>
    </row>
    <row r="345" spans="1:6" ht="18.5" x14ac:dyDescent="0.35">
      <c r="A345">
        <v>10</v>
      </c>
      <c r="B345" s="3" t="s">
        <v>68</v>
      </c>
      <c r="C345" s="5">
        <v>15</v>
      </c>
      <c r="D345" s="19">
        <f t="shared" si="13"/>
        <v>82.5</v>
      </c>
      <c r="E345" s="17">
        <v>89</v>
      </c>
      <c r="F345" s="22">
        <v>76</v>
      </c>
    </row>
    <row r="346" spans="1:6" ht="18.5" x14ac:dyDescent="0.35">
      <c r="A346">
        <v>11</v>
      </c>
      <c r="B346" s="3" t="s">
        <v>69</v>
      </c>
      <c r="C346" s="5">
        <v>14</v>
      </c>
      <c r="D346" s="19">
        <f t="shared" si="13"/>
        <v>76.5</v>
      </c>
      <c r="E346" s="17">
        <v>80</v>
      </c>
      <c r="F346" s="22">
        <v>73</v>
      </c>
    </row>
    <row r="347" spans="1:6" ht="18.5" x14ac:dyDescent="0.35">
      <c r="A347">
        <v>12</v>
      </c>
      <c r="B347" s="3" t="s">
        <v>70</v>
      </c>
      <c r="C347" s="5">
        <v>13</v>
      </c>
      <c r="D347" s="19">
        <f t="shared" si="13"/>
        <v>68.5</v>
      </c>
      <c r="E347" s="17">
        <v>97</v>
      </c>
      <c r="F347" s="22">
        <v>40</v>
      </c>
    </row>
    <row r="348" spans="1:6" ht="18.5" x14ac:dyDescent="0.35">
      <c r="A348">
        <v>13</v>
      </c>
      <c r="B348" s="3" t="s">
        <v>71</v>
      </c>
      <c r="C348" s="5">
        <v>12</v>
      </c>
      <c r="D348" s="19">
        <f t="shared" si="13"/>
        <v>66.5</v>
      </c>
      <c r="E348" s="17">
        <v>79</v>
      </c>
      <c r="F348" s="22">
        <v>54</v>
      </c>
    </row>
    <row r="349" spans="1:6" ht="18.5" x14ac:dyDescent="0.35">
      <c r="A349">
        <v>14</v>
      </c>
      <c r="B349" s="3" t="s">
        <v>72</v>
      </c>
      <c r="C349" s="5">
        <v>11</v>
      </c>
      <c r="D349" s="19">
        <f t="shared" si="13"/>
        <v>52</v>
      </c>
      <c r="E349" s="17">
        <v>58</v>
      </c>
      <c r="F349" s="22">
        <v>46</v>
      </c>
    </row>
    <row r="350" spans="1:6" ht="18.5" x14ac:dyDescent="0.35">
      <c r="A350">
        <v>15</v>
      </c>
      <c r="B350" s="3" t="s">
        <v>105</v>
      </c>
      <c r="C350" s="5">
        <v>10</v>
      </c>
      <c r="D350" s="19">
        <f t="shared" si="13"/>
        <v>49</v>
      </c>
      <c r="E350" s="17">
        <v>44</v>
      </c>
      <c r="F350" s="22">
        <v>54</v>
      </c>
    </row>
    <row r="351" spans="1:6" ht="18.5" x14ac:dyDescent="0.35">
      <c r="A351">
        <v>16</v>
      </c>
      <c r="B351" s="3" t="s">
        <v>73</v>
      </c>
      <c r="C351" s="5">
        <v>9</v>
      </c>
      <c r="D351" s="19">
        <f t="shared" si="13"/>
        <v>43.5</v>
      </c>
      <c r="E351" s="17">
        <v>48</v>
      </c>
      <c r="F351" s="22">
        <v>39</v>
      </c>
    </row>
    <row r="352" spans="1:6" ht="18.5" x14ac:dyDescent="0.35">
      <c r="A352">
        <v>17</v>
      </c>
      <c r="B352" s="3" t="s">
        <v>86</v>
      </c>
      <c r="C352" s="5">
        <v>8</v>
      </c>
      <c r="D352" s="19">
        <f t="shared" si="13"/>
        <v>43</v>
      </c>
      <c r="E352" s="17">
        <v>36</v>
      </c>
      <c r="F352" s="22">
        <v>50</v>
      </c>
    </row>
    <row r="353" spans="1:10" ht="18.5" x14ac:dyDescent="0.35">
      <c r="A353">
        <v>18</v>
      </c>
      <c r="B353" s="3" t="s">
        <v>106</v>
      </c>
      <c r="C353" s="5">
        <v>7</v>
      </c>
      <c r="D353" s="19">
        <f t="shared" si="13"/>
        <v>42.5</v>
      </c>
      <c r="E353" s="17">
        <v>43</v>
      </c>
      <c r="F353" s="22">
        <v>42</v>
      </c>
    </row>
    <row r="354" spans="1:10" ht="18.5" x14ac:dyDescent="0.35">
      <c r="A354">
        <v>19</v>
      </c>
      <c r="B354" s="3" t="s">
        <v>87</v>
      </c>
      <c r="C354" s="5">
        <v>6</v>
      </c>
      <c r="D354" s="19">
        <f t="shared" si="11"/>
        <v>41.5</v>
      </c>
      <c r="E354" s="17">
        <v>40</v>
      </c>
      <c r="F354" s="22">
        <v>43</v>
      </c>
    </row>
    <row r="355" spans="1:10" ht="18.5" x14ac:dyDescent="0.35">
      <c r="A355">
        <v>20</v>
      </c>
      <c r="B355" s="3" t="s">
        <v>74</v>
      </c>
      <c r="C355" s="5">
        <v>5</v>
      </c>
      <c r="D355" s="19">
        <f t="shared" si="11"/>
        <v>34.5</v>
      </c>
      <c r="E355" s="17">
        <v>36</v>
      </c>
      <c r="F355" s="22">
        <v>33</v>
      </c>
    </row>
    <row r="356" spans="1:10" ht="18.5" x14ac:dyDescent="0.35">
      <c r="A356">
        <v>21</v>
      </c>
      <c r="B356" s="3" t="s">
        <v>75</v>
      </c>
      <c r="C356" s="5">
        <v>4</v>
      </c>
      <c r="D356" s="19">
        <f t="shared" si="11"/>
        <v>33.5</v>
      </c>
      <c r="E356" s="20">
        <v>34</v>
      </c>
      <c r="F356" s="22">
        <v>33</v>
      </c>
    </row>
    <row r="357" spans="1:10" ht="18.5" x14ac:dyDescent="0.35">
      <c r="A357">
        <v>22</v>
      </c>
      <c r="B357" s="3" t="s">
        <v>76</v>
      </c>
      <c r="C357" s="5">
        <v>3</v>
      </c>
      <c r="D357" s="19">
        <f t="shared" si="11"/>
        <v>32</v>
      </c>
      <c r="E357" s="17">
        <v>40</v>
      </c>
      <c r="F357" s="22">
        <v>24</v>
      </c>
    </row>
    <row r="358" spans="1:10" ht="18.5" x14ac:dyDescent="0.35">
      <c r="A358">
        <v>23</v>
      </c>
      <c r="B358" s="3" t="s">
        <v>77</v>
      </c>
      <c r="C358" s="5">
        <v>2</v>
      </c>
      <c r="D358" s="19">
        <f t="shared" si="11"/>
        <v>28</v>
      </c>
      <c r="E358" s="17">
        <v>40</v>
      </c>
      <c r="F358" s="22">
        <v>16</v>
      </c>
    </row>
    <row r="359" spans="1:10" ht="18.5" x14ac:dyDescent="0.35">
      <c r="A359">
        <v>24</v>
      </c>
      <c r="B359" s="3" t="s">
        <v>78</v>
      </c>
      <c r="C359" s="5">
        <v>1</v>
      </c>
      <c r="D359" s="19">
        <f t="shared" si="11"/>
        <v>24.5</v>
      </c>
      <c r="E359" s="17">
        <v>28</v>
      </c>
      <c r="F359" s="22">
        <v>21</v>
      </c>
    </row>
    <row r="360" spans="1:10" x14ac:dyDescent="0.35">
      <c r="E360" s="30" t="s">
        <v>84</v>
      </c>
    </row>
    <row r="361" spans="1:10" x14ac:dyDescent="0.35">
      <c r="E361" s="25" t="s">
        <v>48</v>
      </c>
    </row>
    <row r="362" spans="1:10" x14ac:dyDescent="0.35">
      <c r="E362" s="25"/>
    </row>
    <row r="363" spans="1:10" x14ac:dyDescent="0.35">
      <c r="I363" s="36" t="s">
        <v>55</v>
      </c>
      <c r="J363" s="42">
        <f>CORREL(C365:C388,D365:D388)</f>
        <v>0.93844459705894445</v>
      </c>
    </row>
    <row r="364" spans="1:10" ht="62" x14ac:dyDescent="0.35">
      <c r="A364" s="11" t="s">
        <v>104</v>
      </c>
      <c r="B364" s="1" t="s">
        <v>0</v>
      </c>
      <c r="C364" s="4" t="s">
        <v>35</v>
      </c>
      <c r="D364" s="6" t="s">
        <v>90</v>
      </c>
      <c r="E364" s="23">
        <v>25</v>
      </c>
      <c r="F364" s="6" t="s">
        <v>50</v>
      </c>
      <c r="G364" s="6" t="s">
        <v>49</v>
      </c>
    </row>
    <row r="365" spans="1:10" ht="18.5" x14ac:dyDescent="0.35">
      <c r="A365">
        <v>1</v>
      </c>
      <c r="B365" s="3" t="s">
        <v>1</v>
      </c>
      <c r="C365" s="5">
        <v>75</v>
      </c>
      <c r="D365" s="19">
        <f>(F365+G365)/2 - $U$314</f>
        <v>96.465000000000003</v>
      </c>
      <c r="E365" s="5">
        <f>C365 + E364</f>
        <v>100</v>
      </c>
      <c r="F365" s="17">
        <v>91</v>
      </c>
      <c r="G365" s="22">
        <v>96</v>
      </c>
    </row>
    <row r="366" spans="1:10" ht="18.5" x14ac:dyDescent="0.35">
      <c r="A366">
        <v>2</v>
      </c>
      <c r="B366" s="3" t="s">
        <v>3</v>
      </c>
      <c r="C366" s="5">
        <v>70</v>
      </c>
      <c r="D366" s="19">
        <f>(F366+G366)/2 - $U$315</f>
        <v>92.674999999999997</v>
      </c>
      <c r="E366" s="5">
        <f>C366 + E364</f>
        <v>95</v>
      </c>
      <c r="F366" s="17">
        <v>95</v>
      </c>
      <c r="G366" s="22">
        <v>90</v>
      </c>
    </row>
    <row r="367" spans="1:10" ht="18.5" x14ac:dyDescent="0.35">
      <c r="A367">
        <v>3</v>
      </c>
      <c r="B367" s="3" t="s">
        <v>4</v>
      </c>
      <c r="C367" s="5">
        <v>65</v>
      </c>
      <c r="D367" s="19">
        <v>100</v>
      </c>
      <c r="E367" s="5">
        <f>C367 + E364</f>
        <v>90</v>
      </c>
      <c r="F367" s="22">
        <v>95</v>
      </c>
      <c r="G367" s="22">
        <v>95</v>
      </c>
    </row>
    <row r="368" spans="1:10" ht="18.5" x14ac:dyDescent="0.35">
      <c r="A368">
        <v>4</v>
      </c>
      <c r="B368" s="3" t="s">
        <v>5</v>
      </c>
      <c r="C368" s="5">
        <v>58</v>
      </c>
      <c r="D368" s="19">
        <f>(F368+G368)/2 -$U$319</f>
        <v>77.515000000000001</v>
      </c>
      <c r="E368" s="5">
        <f>C368 + E364</f>
        <v>83</v>
      </c>
      <c r="F368" s="32">
        <v>75</v>
      </c>
      <c r="G368" s="22">
        <v>97</v>
      </c>
    </row>
    <row r="369" spans="1:7" ht="18.5" x14ac:dyDescent="0.35">
      <c r="A369">
        <v>5</v>
      </c>
      <c r="B369" s="3" t="s">
        <v>6</v>
      </c>
      <c r="C369" s="5">
        <v>56</v>
      </c>
      <c r="D369" s="19">
        <f>(F369+G369)/2 -$U$316</f>
        <v>88.885000000000005</v>
      </c>
      <c r="E369" s="5">
        <f>C369 + E364</f>
        <v>81</v>
      </c>
      <c r="F369" s="22">
        <v>91</v>
      </c>
      <c r="G369" s="22">
        <v>91</v>
      </c>
    </row>
    <row r="370" spans="1:7" ht="18.5" x14ac:dyDescent="0.35">
      <c r="A370">
        <v>6</v>
      </c>
      <c r="B370" s="3" t="s">
        <v>7</v>
      </c>
      <c r="C370" s="5">
        <v>55</v>
      </c>
      <c r="D370" s="19">
        <v>100</v>
      </c>
      <c r="E370" s="5">
        <f>C370 + E364</f>
        <v>80</v>
      </c>
      <c r="F370" s="17">
        <v>98</v>
      </c>
      <c r="G370" s="22">
        <v>97</v>
      </c>
    </row>
    <row r="371" spans="1:7" ht="18.5" x14ac:dyDescent="0.35">
      <c r="A371">
        <v>7</v>
      </c>
      <c r="B371" s="3" t="s">
        <v>8</v>
      </c>
      <c r="C371" s="5">
        <v>55</v>
      </c>
      <c r="D371" s="19">
        <f>(F371+G371)/2 - $U$317</f>
        <v>85.094999999999999</v>
      </c>
      <c r="E371" s="5">
        <f>C371 + E364</f>
        <v>80</v>
      </c>
      <c r="F371" s="22">
        <v>91</v>
      </c>
      <c r="G371" s="22">
        <v>91</v>
      </c>
    </row>
    <row r="372" spans="1:7" ht="18.5" x14ac:dyDescent="0.35">
      <c r="A372">
        <v>8</v>
      </c>
      <c r="B372" s="3" t="s">
        <v>9</v>
      </c>
      <c r="C372" s="5">
        <v>53</v>
      </c>
      <c r="D372" s="19">
        <v>100</v>
      </c>
      <c r="E372" s="5">
        <f>C372 + E364</f>
        <v>78</v>
      </c>
      <c r="F372" s="22">
        <v>94</v>
      </c>
      <c r="G372" s="22">
        <v>94</v>
      </c>
    </row>
    <row r="373" spans="1:7" ht="18.5" x14ac:dyDescent="0.35">
      <c r="A373">
        <v>9</v>
      </c>
      <c r="B373" s="3" t="s">
        <v>10</v>
      </c>
      <c r="C373" s="5">
        <v>47</v>
      </c>
      <c r="D373" s="19">
        <f>(F373+G373)/2 -$U$318</f>
        <v>81.305000000000007</v>
      </c>
      <c r="E373" s="5">
        <f>C373 + E364</f>
        <v>72</v>
      </c>
      <c r="F373" s="20">
        <v>77</v>
      </c>
      <c r="G373" s="22">
        <v>96</v>
      </c>
    </row>
    <row r="374" spans="1:7" ht="18.5" x14ac:dyDescent="0.35">
      <c r="A374">
        <v>10</v>
      </c>
      <c r="B374" s="3" t="s">
        <v>12</v>
      </c>
      <c r="C374" s="5">
        <v>45</v>
      </c>
      <c r="D374" s="19">
        <f>(F374+G374)/2 -$U$320</f>
        <v>73.724999999999994</v>
      </c>
      <c r="E374" s="5">
        <f>C374 + E364</f>
        <v>70</v>
      </c>
      <c r="F374" s="17">
        <v>70</v>
      </c>
      <c r="G374" s="22">
        <v>99</v>
      </c>
    </row>
    <row r="375" spans="1:7" ht="18.5" x14ac:dyDescent="0.35">
      <c r="A375">
        <v>11</v>
      </c>
      <c r="B375" s="3" t="s">
        <v>14</v>
      </c>
      <c r="C375" s="5">
        <v>41</v>
      </c>
      <c r="D375" s="19">
        <f>(F375+G375)/2 -$U$321</f>
        <v>69.935000000000002</v>
      </c>
      <c r="E375" s="5">
        <f>C375 + E364</f>
        <v>66</v>
      </c>
      <c r="F375" s="7">
        <v>76</v>
      </c>
      <c r="G375" s="22">
        <v>93</v>
      </c>
    </row>
    <row r="376" spans="1:7" ht="18.5" x14ac:dyDescent="0.35">
      <c r="A376">
        <v>12</v>
      </c>
      <c r="B376" s="3" t="s">
        <v>13</v>
      </c>
      <c r="C376" s="5">
        <v>41</v>
      </c>
      <c r="D376" s="19">
        <f>(F376+G376)/2 -$U$322</f>
        <v>66.14500000000001</v>
      </c>
      <c r="E376" s="5">
        <f>C376 + E364</f>
        <v>66</v>
      </c>
      <c r="F376" s="31">
        <v>81</v>
      </c>
      <c r="G376" s="22">
        <v>70</v>
      </c>
    </row>
    <row r="377" spans="1:7" ht="18.5" x14ac:dyDescent="0.35">
      <c r="A377">
        <v>13</v>
      </c>
      <c r="B377" s="3" t="s">
        <v>15</v>
      </c>
      <c r="C377" s="5">
        <v>38</v>
      </c>
      <c r="D377" s="19">
        <f>(F377+G377)/2 -$U$324</f>
        <v>58.564999999999998</v>
      </c>
      <c r="E377" s="5">
        <f>C377 + E364</f>
        <v>63</v>
      </c>
      <c r="F377" s="34">
        <v>76</v>
      </c>
      <c r="G377" s="22">
        <v>45</v>
      </c>
    </row>
    <row r="378" spans="1:7" ht="18.5" x14ac:dyDescent="0.35">
      <c r="A378">
        <v>14</v>
      </c>
      <c r="B378" s="3" t="s">
        <v>16</v>
      </c>
      <c r="C378" s="5">
        <v>32</v>
      </c>
      <c r="D378" s="19">
        <f>(F378+G378)/2 -$U$325</f>
        <v>54.774999999999999</v>
      </c>
      <c r="E378" s="5">
        <f>C378 + E364</f>
        <v>57</v>
      </c>
      <c r="F378" s="17">
        <v>43</v>
      </c>
      <c r="G378" s="22">
        <v>49</v>
      </c>
    </row>
    <row r="379" spans="1:7" ht="18.5" x14ac:dyDescent="0.35">
      <c r="A379">
        <v>15</v>
      </c>
      <c r="B379" s="3" t="s">
        <v>17</v>
      </c>
      <c r="C379" s="5">
        <v>29</v>
      </c>
      <c r="D379" s="19">
        <f>(F379+G379)/2 - $U$323</f>
        <v>62.355000000000004</v>
      </c>
      <c r="E379" s="5">
        <f>C379 + E364</f>
        <v>54</v>
      </c>
      <c r="F379" s="17">
        <v>74</v>
      </c>
      <c r="G379" s="22">
        <v>72</v>
      </c>
    </row>
    <row r="380" spans="1:7" ht="18.5" x14ac:dyDescent="0.35">
      <c r="A380">
        <v>16</v>
      </c>
      <c r="B380" s="3" t="s">
        <v>18</v>
      </c>
      <c r="C380" s="5">
        <v>29</v>
      </c>
      <c r="D380" s="19">
        <f>(F380+G380)/2 - $U$329</f>
        <v>39.615000000000002</v>
      </c>
      <c r="E380" s="5">
        <f>C380 + E364</f>
        <v>54</v>
      </c>
      <c r="F380" s="17">
        <v>37</v>
      </c>
      <c r="G380" s="22">
        <v>32</v>
      </c>
    </row>
    <row r="381" spans="1:7" ht="18.5" x14ac:dyDescent="0.35">
      <c r="A381">
        <v>17</v>
      </c>
      <c r="B381" s="3" t="s">
        <v>20</v>
      </c>
      <c r="C381" s="5">
        <v>26</v>
      </c>
      <c r="D381" s="19">
        <f>(F381+G381)/2 - $U$326</f>
        <v>50.984999999999999</v>
      </c>
      <c r="E381" s="5">
        <f>C381 + E364</f>
        <v>51</v>
      </c>
      <c r="F381" s="17">
        <v>50</v>
      </c>
      <c r="G381" s="22">
        <v>30</v>
      </c>
    </row>
    <row r="382" spans="1:7" ht="18.5" x14ac:dyDescent="0.35">
      <c r="A382">
        <v>18</v>
      </c>
      <c r="B382" s="3" t="s">
        <v>21</v>
      </c>
      <c r="C382" s="5">
        <v>25</v>
      </c>
      <c r="D382" s="19">
        <f>(F382+G382)/2 - $U$330</f>
        <v>35.825000000000003</v>
      </c>
      <c r="E382" s="5">
        <f>C382 + E364</f>
        <v>50</v>
      </c>
      <c r="F382" s="17">
        <v>37</v>
      </c>
      <c r="G382" s="22">
        <v>24</v>
      </c>
    </row>
    <row r="383" spans="1:7" ht="18.5" x14ac:dyDescent="0.35">
      <c r="A383">
        <v>19</v>
      </c>
      <c r="B383" s="3" t="s">
        <v>23</v>
      </c>
      <c r="C383" s="5">
        <v>17</v>
      </c>
      <c r="D383" s="19">
        <f>(F383+G383)/2 - $U$332</f>
        <v>28.245000000000001</v>
      </c>
      <c r="E383" s="5">
        <f>C383 + E364</f>
        <v>42</v>
      </c>
      <c r="F383" s="17">
        <v>31</v>
      </c>
      <c r="G383" s="22">
        <v>27</v>
      </c>
    </row>
    <row r="384" spans="1:7" ht="18.5" x14ac:dyDescent="0.35">
      <c r="A384">
        <v>20</v>
      </c>
      <c r="B384" s="3" t="s">
        <v>28</v>
      </c>
      <c r="C384" s="5">
        <v>16</v>
      </c>
      <c r="D384" s="19">
        <f>(F384+G384)/2 - $U$327</f>
        <v>47.195</v>
      </c>
      <c r="E384" s="5">
        <f>C384 + E364</f>
        <v>41</v>
      </c>
      <c r="F384" s="17">
        <v>40</v>
      </c>
      <c r="G384" s="22">
        <v>40</v>
      </c>
    </row>
    <row r="385" spans="1:40" ht="18.5" x14ac:dyDescent="0.35">
      <c r="A385">
        <v>21</v>
      </c>
      <c r="B385" s="3" t="s">
        <v>24</v>
      </c>
      <c r="C385" s="5">
        <v>14</v>
      </c>
      <c r="D385" s="19">
        <f>(F385+G385)/2 - $U$328</f>
        <v>43.405000000000001</v>
      </c>
      <c r="E385" s="5">
        <f>C385 + E364</f>
        <v>39</v>
      </c>
      <c r="F385" s="17">
        <v>45</v>
      </c>
      <c r="G385" s="22">
        <v>28</v>
      </c>
    </row>
    <row r="386" spans="1:40" ht="18.5" x14ac:dyDescent="0.35">
      <c r="A386">
        <v>22</v>
      </c>
      <c r="B386" s="3" t="s">
        <v>25</v>
      </c>
      <c r="C386" s="5">
        <v>12</v>
      </c>
      <c r="D386" s="19">
        <f>(F386+G386)/2 - $U$331</f>
        <v>32.034999999999997</v>
      </c>
      <c r="E386" s="5">
        <f>C386 + E364</f>
        <v>37</v>
      </c>
      <c r="F386" s="17">
        <v>38</v>
      </c>
      <c r="G386" s="22">
        <v>21</v>
      </c>
    </row>
    <row r="387" spans="1:40" ht="18.5" x14ac:dyDescent="0.35">
      <c r="A387">
        <v>23</v>
      </c>
      <c r="B387" s="3" t="s">
        <v>26</v>
      </c>
      <c r="C387" s="5">
        <v>11</v>
      </c>
      <c r="D387" s="19">
        <f>(F387+G387)/2 - $U$334</f>
        <v>20.664999999999999</v>
      </c>
      <c r="E387" s="5">
        <f>C387 + E364</f>
        <v>36</v>
      </c>
      <c r="F387" s="17">
        <v>27</v>
      </c>
      <c r="G387" s="22">
        <v>17</v>
      </c>
    </row>
    <row r="388" spans="1:40" ht="18.5" x14ac:dyDescent="0.35">
      <c r="A388">
        <v>24</v>
      </c>
      <c r="B388" s="3" t="s">
        <v>27</v>
      </c>
      <c r="C388" s="5">
        <v>10</v>
      </c>
      <c r="D388" s="19">
        <f>(F388+G388)/2 - $U$333</f>
        <v>24.454999999999998</v>
      </c>
      <c r="E388" s="5">
        <f>C388 + E364</f>
        <v>35</v>
      </c>
      <c r="F388" s="17">
        <v>39</v>
      </c>
      <c r="G388" s="22">
        <v>19</v>
      </c>
    </row>
    <row r="389" spans="1:40" x14ac:dyDescent="0.35">
      <c r="F389" s="30" t="s">
        <v>84</v>
      </c>
    </row>
    <row r="390" spans="1:40" x14ac:dyDescent="0.35">
      <c r="F390" s="25" t="s">
        <v>48</v>
      </c>
    </row>
    <row r="391" spans="1:40" x14ac:dyDescent="0.35">
      <c r="F391" s="25"/>
    </row>
    <row r="392" spans="1:40" ht="15.5" x14ac:dyDescent="0.35">
      <c r="I392" s="36" t="s">
        <v>55</v>
      </c>
      <c r="J392" s="39">
        <f>CORREL(C394:C417,D394:D417)</f>
        <v>0.87860748005031941</v>
      </c>
      <c r="K392" s="38" t="s">
        <v>92</v>
      </c>
      <c r="AM392" s="43" t="s">
        <v>93</v>
      </c>
      <c r="AN392" t="s">
        <v>112</v>
      </c>
    </row>
    <row r="393" spans="1:40" ht="62" x14ac:dyDescent="0.35">
      <c r="A393" s="12" t="s">
        <v>82</v>
      </c>
      <c r="B393" s="1" t="s">
        <v>0</v>
      </c>
      <c r="C393" s="4" t="s">
        <v>39</v>
      </c>
      <c r="D393" s="6" t="s">
        <v>38</v>
      </c>
      <c r="E393" s="23">
        <v>20</v>
      </c>
      <c r="F393" s="6" t="s">
        <v>50</v>
      </c>
      <c r="G393" s="6" t="s">
        <v>49</v>
      </c>
    </row>
    <row r="394" spans="1:40" ht="18.5" x14ac:dyDescent="0.35">
      <c r="A394">
        <v>2</v>
      </c>
      <c r="B394" s="3" t="s">
        <v>4</v>
      </c>
      <c r="C394" s="5">
        <v>67</v>
      </c>
      <c r="D394" s="19">
        <v>100</v>
      </c>
      <c r="E394" s="5">
        <f>C394 + E393</f>
        <v>87</v>
      </c>
      <c r="F394" s="22">
        <v>95</v>
      </c>
      <c r="G394" s="22">
        <v>95</v>
      </c>
    </row>
    <row r="395" spans="1:40" ht="18.5" x14ac:dyDescent="0.35">
      <c r="A395">
        <v>3</v>
      </c>
      <c r="B395" s="3" t="s">
        <v>1</v>
      </c>
      <c r="C395" s="5">
        <v>64</v>
      </c>
      <c r="D395" s="19">
        <f>(F395+G395)/2 -$U$314</f>
        <v>96.465000000000003</v>
      </c>
      <c r="E395" s="5">
        <f>C395 + E393</f>
        <v>84</v>
      </c>
      <c r="F395" s="17">
        <v>91</v>
      </c>
      <c r="G395" s="22">
        <v>96</v>
      </c>
    </row>
    <row r="396" spans="1:40" ht="18.5" x14ac:dyDescent="0.35">
      <c r="A396">
        <v>4</v>
      </c>
      <c r="B396" s="3" t="s">
        <v>8</v>
      </c>
      <c r="C396" s="5">
        <v>62</v>
      </c>
      <c r="D396" s="19">
        <f>(F396+G396)/2 - $U$317</f>
        <v>85.094999999999999</v>
      </c>
      <c r="E396" s="5">
        <f>C396 + E393</f>
        <v>82</v>
      </c>
      <c r="F396" s="22">
        <v>91</v>
      </c>
      <c r="G396" s="22">
        <v>91</v>
      </c>
    </row>
    <row r="397" spans="1:40" ht="18.5" x14ac:dyDescent="0.35">
      <c r="A397">
        <v>5</v>
      </c>
      <c r="B397" s="3" t="s">
        <v>3</v>
      </c>
      <c r="C397" s="5">
        <v>58</v>
      </c>
      <c r="D397" s="19">
        <f>(F397+G397)/2 - $U$315</f>
        <v>92.674999999999997</v>
      </c>
      <c r="E397" s="5">
        <f>C397 + E393</f>
        <v>78</v>
      </c>
      <c r="F397" s="17">
        <v>95</v>
      </c>
      <c r="G397" s="22">
        <v>90</v>
      </c>
    </row>
    <row r="398" spans="1:40" ht="18.5" x14ac:dyDescent="0.35">
      <c r="A398">
        <v>6</v>
      </c>
      <c r="B398" s="3" t="s">
        <v>5</v>
      </c>
      <c r="C398" s="5">
        <v>56</v>
      </c>
      <c r="D398" s="19">
        <f>(F398+G398)/2 - $U$319</f>
        <v>77.515000000000001</v>
      </c>
      <c r="E398" s="5">
        <f>C398 + E393</f>
        <v>76</v>
      </c>
      <c r="F398" s="32">
        <v>75</v>
      </c>
      <c r="G398" s="22">
        <v>97</v>
      </c>
    </row>
    <row r="399" spans="1:40" ht="18.5" x14ac:dyDescent="0.35">
      <c r="A399">
        <v>7</v>
      </c>
      <c r="B399" s="3" t="s">
        <v>9</v>
      </c>
      <c r="C399" s="5">
        <v>53</v>
      </c>
      <c r="D399" s="19">
        <v>100</v>
      </c>
      <c r="E399" s="5">
        <f>C399 +E393</f>
        <v>73</v>
      </c>
      <c r="F399" s="22">
        <v>94</v>
      </c>
      <c r="G399" s="22">
        <v>94</v>
      </c>
    </row>
    <row r="400" spans="1:40" ht="18.5" x14ac:dyDescent="0.35">
      <c r="A400">
        <v>8</v>
      </c>
      <c r="B400" s="3" t="s">
        <v>6</v>
      </c>
      <c r="C400" s="5">
        <v>51</v>
      </c>
      <c r="D400" s="19">
        <f>(F400+G400)/2 - $U$316</f>
        <v>88.885000000000005</v>
      </c>
      <c r="E400" s="5">
        <f>C400 + E393</f>
        <v>71</v>
      </c>
      <c r="F400" s="22">
        <v>91</v>
      </c>
      <c r="G400" s="22">
        <v>91</v>
      </c>
    </row>
    <row r="401" spans="1:7" ht="18.5" x14ac:dyDescent="0.35">
      <c r="A401">
        <v>9</v>
      </c>
      <c r="B401" s="3" t="s">
        <v>15</v>
      </c>
      <c r="C401" s="5">
        <v>50</v>
      </c>
      <c r="D401" s="19">
        <f>(F401+G401)/2 - $U$324</f>
        <v>58.564999999999998</v>
      </c>
      <c r="E401" s="5">
        <f>C401 + E393</f>
        <v>70</v>
      </c>
      <c r="F401" s="34">
        <v>76</v>
      </c>
      <c r="G401" s="22">
        <v>45</v>
      </c>
    </row>
    <row r="402" spans="1:7" ht="18.5" x14ac:dyDescent="0.35">
      <c r="A402">
        <v>10</v>
      </c>
      <c r="B402" s="3" t="s">
        <v>17</v>
      </c>
      <c r="C402" s="5">
        <v>49</v>
      </c>
      <c r="D402" s="19">
        <f>(F402+G402)/2 - $U$323</f>
        <v>62.355000000000004</v>
      </c>
      <c r="E402" s="5">
        <f>C402 + E393</f>
        <v>69</v>
      </c>
      <c r="F402" s="17">
        <v>74</v>
      </c>
      <c r="G402" s="22">
        <v>72</v>
      </c>
    </row>
    <row r="403" spans="1:7" ht="18.5" x14ac:dyDescent="0.35">
      <c r="A403">
        <v>11</v>
      </c>
      <c r="B403" s="3" t="s">
        <v>12</v>
      </c>
      <c r="C403" s="5">
        <v>47</v>
      </c>
      <c r="D403" s="19">
        <f>(F403+G403)/2 - $U$320</f>
        <v>73.724999999999994</v>
      </c>
      <c r="E403" s="5">
        <f>C403 + E393</f>
        <v>67</v>
      </c>
      <c r="F403" s="17">
        <v>70</v>
      </c>
      <c r="G403" s="22">
        <v>99</v>
      </c>
    </row>
    <row r="404" spans="1:7" ht="18.5" x14ac:dyDescent="0.35">
      <c r="A404">
        <v>12</v>
      </c>
      <c r="B404" s="3" t="s">
        <v>10</v>
      </c>
      <c r="C404" s="5">
        <v>47</v>
      </c>
      <c r="D404" s="19">
        <f>(F404+G404)/2 - $U$318</f>
        <v>81.305000000000007</v>
      </c>
      <c r="E404" s="5">
        <f>C404 +E393</f>
        <v>67</v>
      </c>
      <c r="F404" s="20">
        <v>77</v>
      </c>
      <c r="G404" s="22">
        <v>96</v>
      </c>
    </row>
    <row r="405" spans="1:7" ht="18.5" x14ac:dyDescent="0.35">
      <c r="A405">
        <v>13</v>
      </c>
      <c r="B405" s="3" t="s">
        <v>14</v>
      </c>
      <c r="C405" s="5">
        <v>46</v>
      </c>
      <c r="D405" s="19">
        <f>(F405+G405)/2 - $U$321</f>
        <v>69.935000000000002</v>
      </c>
      <c r="E405" s="5">
        <f>C405 +E393</f>
        <v>66</v>
      </c>
      <c r="F405" s="7">
        <v>76</v>
      </c>
      <c r="G405" s="22">
        <v>93</v>
      </c>
    </row>
    <row r="406" spans="1:7" s="55" customFormat="1" ht="18.5" x14ac:dyDescent="0.35">
      <c r="A406" s="55">
        <v>14</v>
      </c>
      <c r="B406" s="56" t="s">
        <v>7</v>
      </c>
      <c r="C406" s="57">
        <v>44</v>
      </c>
      <c r="D406" s="58">
        <v>100</v>
      </c>
      <c r="E406" s="57">
        <f>C406 + E393</f>
        <v>64</v>
      </c>
      <c r="F406" s="59">
        <v>98</v>
      </c>
      <c r="G406" s="60">
        <v>97</v>
      </c>
    </row>
    <row r="407" spans="1:7" ht="18.5" x14ac:dyDescent="0.35">
      <c r="A407">
        <v>15</v>
      </c>
      <c r="B407" s="3" t="s">
        <v>16</v>
      </c>
      <c r="C407" s="5">
        <v>43</v>
      </c>
      <c r="D407" s="19">
        <f>(F407+G407)/2 - $U$325</f>
        <v>54.774999999999999</v>
      </c>
      <c r="E407" s="5">
        <f>C407 +E393</f>
        <v>63</v>
      </c>
      <c r="F407" s="17">
        <v>43</v>
      </c>
      <c r="G407" s="22">
        <v>49</v>
      </c>
    </row>
    <row r="408" spans="1:7" ht="18.5" x14ac:dyDescent="0.35">
      <c r="A408">
        <v>16</v>
      </c>
      <c r="B408" s="3" t="s">
        <v>13</v>
      </c>
      <c r="C408" s="5">
        <v>41</v>
      </c>
      <c r="D408" s="19">
        <f>(F408+G408)/2 - $U$322</f>
        <v>66.14500000000001</v>
      </c>
      <c r="E408" s="5">
        <f>C408 +E393</f>
        <v>61</v>
      </c>
      <c r="F408" s="31">
        <v>81</v>
      </c>
      <c r="G408" s="22">
        <v>70</v>
      </c>
    </row>
    <row r="409" spans="1:7" ht="18.5" x14ac:dyDescent="0.35">
      <c r="A409">
        <v>17</v>
      </c>
      <c r="B409" s="3" t="s">
        <v>18</v>
      </c>
      <c r="C409" s="5">
        <v>36</v>
      </c>
      <c r="D409" s="19">
        <f>(F409+G409)/2 - $U$329</f>
        <v>39.615000000000002</v>
      </c>
      <c r="E409" s="5">
        <f>C409 +E393</f>
        <v>56</v>
      </c>
      <c r="F409" s="17">
        <v>37</v>
      </c>
      <c r="G409" s="22">
        <v>32</v>
      </c>
    </row>
    <row r="410" spans="1:7" ht="18.5" x14ac:dyDescent="0.35">
      <c r="A410">
        <v>18</v>
      </c>
      <c r="B410" s="3" t="s">
        <v>23</v>
      </c>
      <c r="C410" s="5">
        <v>32</v>
      </c>
      <c r="D410" s="19">
        <f>(F410+G410)/2 - $U$332</f>
        <v>28.245000000000001</v>
      </c>
      <c r="E410" s="5">
        <f>C410 +E393</f>
        <v>52</v>
      </c>
      <c r="F410" s="17">
        <v>31</v>
      </c>
      <c r="G410" s="22">
        <v>27</v>
      </c>
    </row>
    <row r="411" spans="1:7" ht="18.5" x14ac:dyDescent="0.35">
      <c r="A411">
        <v>19</v>
      </c>
      <c r="B411" s="3" t="s">
        <v>20</v>
      </c>
      <c r="C411" s="5">
        <v>31</v>
      </c>
      <c r="D411" s="19">
        <f>(F411+G411)/2 - $U$326</f>
        <v>50.984999999999999</v>
      </c>
      <c r="E411" s="5">
        <f>C411 +E393</f>
        <v>51</v>
      </c>
      <c r="F411" s="17">
        <v>50</v>
      </c>
      <c r="G411" s="22">
        <v>30</v>
      </c>
    </row>
    <row r="412" spans="1:7" ht="18.5" x14ac:dyDescent="0.35">
      <c r="A412">
        <v>20</v>
      </c>
      <c r="B412" s="3" t="s">
        <v>25</v>
      </c>
      <c r="C412" s="5">
        <v>31</v>
      </c>
      <c r="D412" s="19">
        <f>(F412+G412)/2 - $U$331</f>
        <v>32.034999999999997</v>
      </c>
      <c r="E412" s="5">
        <f>C412 +E393</f>
        <v>51</v>
      </c>
      <c r="F412" s="17">
        <v>38</v>
      </c>
      <c r="G412" s="22">
        <v>21</v>
      </c>
    </row>
    <row r="413" spans="1:7" ht="18.5" x14ac:dyDescent="0.35">
      <c r="A413">
        <v>21</v>
      </c>
      <c r="B413" s="3" t="s">
        <v>21</v>
      </c>
      <c r="C413" s="5">
        <v>29</v>
      </c>
      <c r="D413" s="19">
        <f>(F413+G413)/2 - $U$330</f>
        <v>35.825000000000003</v>
      </c>
      <c r="E413" s="5">
        <f>C413 +E393</f>
        <v>49</v>
      </c>
      <c r="F413" s="17">
        <v>37</v>
      </c>
      <c r="G413" s="22">
        <v>24</v>
      </c>
    </row>
    <row r="414" spans="1:7" ht="18.5" x14ac:dyDescent="0.35">
      <c r="A414">
        <v>22</v>
      </c>
      <c r="B414" s="3" t="s">
        <v>24</v>
      </c>
      <c r="C414" s="5">
        <v>29</v>
      </c>
      <c r="D414" s="19">
        <f>(F414+G414)/2 - $U$328</f>
        <v>43.405000000000001</v>
      </c>
      <c r="E414" s="5">
        <f>C414 +E393</f>
        <v>49</v>
      </c>
      <c r="F414" s="17">
        <v>45</v>
      </c>
      <c r="G414" s="22">
        <v>28</v>
      </c>
    </row>
    <row r="415" spans="1:7" ht="18.5" x14ac:dyDescent="0.35">
      <c r="A415">
        <v>24</v>
      </c>
      <c r="B415" s="3" t="s">
        <v>28</v>
      </c>
      <c r="C415" s="5">
        <v>27</v>
      </c>
      <c r="D415" s="19">
        <f>(F415+G415)/2 - $U$327</f>
        <v>47.195</v>
      </c>
      <c r="E415" s="5">
        <f>C415 +E393</f>
        <v>47</v>
      </c>
      <c r="F415" s="17">
        <v>40</v>
      </c>
      <c r="G415" s="22">
        <v>40</v>
      </c>
    </row>
    <row r="416" spans="1:7" ht="18.5" x14ac:dyDescent="0.35">
      <c r="A416">
        <v>25</v>
      </c>
      <c r="B416" s="3" t="s">
        <v>27</v>
      </c>
      <c r="C416" s="5">
        <v>27</v>
      </c>
      <c r="D416" s="19">
        <f>(F416+G416)/2 - $U$333</f>
        <v>24.454999999999998</v>
      </c>
      <c r="E416" s="5">
        <f>C416 +E393</f>
        <v>47</v>
      </c>
      <c r="F416" s="17">
        <v>39</v>
      </c>
      <c r="G416" s="22">
        <v>19</v>
      </c>
    </row>
    <row r="417" spans="1:8" ht="18.5" x14ac:dyDescent="0.35">
      <c r="A417">
        <v>26</v>
      </c>
      <c r="B417" s="3" t="s">
        <v>26</v>
      </c>
      <c r="C417" s="5">
        <v>23</v>
      </c>
      <c r="D417" s="19">
        <f>(F417+G417)/2 - $U$334</f>
        <v>20.664999999999999</v>
      </c>
      <c r="E417" s="5">
        <f>C417 +E393</f>
        <v>43</v>
      </c>
      <c r="F417" s="17">
        <v>27</v>
      </c>
      <c r="G417" s="22">
        <v>17</v>
      </c>
    </row>
    <row r="418" spans="1:8" x14ac:dyDescent="0.35">
      <c r="F418" s="30" t="s">
        <v>84</v>
      </c>
    </row>
    <row r="419" spans="1:8" x14ac:dyDescent="0.35">
      <c r="F419" s="25" t="s">
        <v>48</v>
      </c>
    </row>
    <row r="422" spans="1:8" ht="62" x14ac:dyDescent="0.35">
      <c r="A422" s="12" t="s">
        <v>91</v>
      </c>
      <c r="B422" s="1" t="s">
        <v>0</v>
      </c>
      <c r="C422" s="4" t="s">
        <v>35</v>
      </c>
      <c r="D422" s="6" t="s">
        <v>90</v>
      </c>
      <c r="E422" s="6" t="s">
        <v>103</v>
      </c>
      <c r="F422" s="6" t="s">
        <v>50</v>
      </c>
      <c r="G422" s="6" t="s">
        <v>49</v>
      </c>
      <c r="H422" s="3" t="s">
        <v>100</v>
      </c>
    </row>
    <row r="423" spans="1:8" ht="18.5" x14ac:dyDescent="0.35">
      <c r="A423">
        <v>1</v>
      </c>
      <c r="B423" s="3" t="s">
        <v>1</v>
      </c>
      <c r="C423" s="5">
        <v>75</v>
      </c>
      <c r="D423" s="19">
        <f>(F423+G423)/2 - $U$314</f>
        <v>96.465000000000003</v>
      </c>
      <c r="E423" s="5">
        <f>(H423-0.475)*100</f>
        <v>10.7</v>
      </c>
      <c r="F423" s="17">
        <v>91</v>
      </c>
      <c r="G423" s="22">
        <v>96</v>
      </c>
      <c r="H423" s="3">
        <v>0.58199999999999996</v>
      </c>
    </row>
    <row r="424" spans="1:8" ht="18.5" x14ac:dyDescent="0.35">
      <c r="A424">
        <v>2</v>
      </c>
      <c r="B424" s="3" t="s">
        <v>3</v>
      </c>
      <c r="C424" s="5">
        <v>70</v>
      </c>
      <c r="D424" s="19">
        <f>(F424+G424)/2 - $U$315</f>
        <v>92.674999999999997</v>
      </c>
      <c r="E424" s="5">
        <f t="shared" ref="E424:E446" si="14">(H424-0.475)*100</f>
        <v>0.20000000000000018</v>
      </c>
      <c r="F424" s="17">
        <v>95</v>
      </c>
      <c r="G424" s="22">
        <v>90</v>
      </c>
      <c r="H424" s="3">
        <v>0.47699999999999998</v>
      </c>
    </row>
    <row r="425" spans="1:8" ht="18.5" x14ac:dyDescent="0.35">
      <c r="A425">
        <v>3</v>
      </c>
      <c r="B425" s="3" t="s">
        <v>4</v>
      </c>
      <c r="C425" s="5">
        <v>65</v>
      </c>
      <c r="D425" s="19">
        <v>100</v>
      </c>
      <c r="E425" s="50"/>
      <c r="F425" s="22">
        <v>95</v>
      </c>
      <c r="G425" s="22">
        <v>95</v>
      </c>
      <c r="H425" s="49"/>
    </row>
    <row r="426" spans="1:8" ht="18.5" x14ac:dyDescent="0.35">
      <c r="A426">
        <v>4</v>
      </c>
      <c r="B426" s="3" t="s">
        <v>5</v>
      </c>
      <c r="C426" s="5">
        <v>58</v>
      </c>
      <c r="D426" s="19">
        <f>(F426+G426)/2 -$U$319</f>
        <v>77.515000000000001</v>
      </c>
      <c r="E426" s="5">
        <f t="shared" si="14"/>
        <v>1.7000000000000015</v>
      </c>
      <c r="F426" s="32">
        <v>75</v>
      </c>
      <c r="G426" s="22">
        <v>97</v>
      </c>
      <c r="H426" s="3">
        <v>0.49199999999999999</v>
      </c>
    </row>
    <row r="427" spans="1:8" ht="18.5" x14ac:dyDescent="0.35">
      <c r="A427">
        <v>5</v>
      </c>
      <c r="B427" s="3" t="s">
        <v>6</v>
      </c>
      <c r="C427" s="5">
        <v>56</v>
      </c>
      <c r="D427" s="19">
        <f>(F427+G427)/2 -$U$316</f>
        <v>88.885000000000005</v>
      </c>
      <c r="E427" s="50"/>
      <c r="F427" s="22">
        <v>91</v>
      </c>
      <c r="G427" s="22">
        <v>91</v>
      </c>
      <c r="H427" s="49"/>
    </row>
    <row r="428" spans="1:8" ht="18.5" x14ac:dyDescent="0.35">
      <c r="A428">
        <v>6</v>
      </c>
      <c r="B428" s="3" t="s">
        <v>7</v>
      </c>
      <c r="C428" s="5">
        <v>55</v>
      </c>
      <c r="D428" s="19">
        <v>100</v>
      </c>
      <c r="E428" s="5">
        <f t="shared" si="14"/>
        <v>16.000000000000004</v>
      </c>
      <c r="F428" s="17">
        <v>98</v>
      </c>
      <c r="G428" s="22">
        <v>97</v>
      </c>
      <c r="H428" s="3">
        <v>0.63500000000000001</v>
      </c>
    </row>
    <row r="429" spans="1:8" ht="18.5" x14ac:dyDescent="0.35">
      <c r="A429">
        <v>7</v>
      </c>
      <c r="B429" s="3" t="s">
        <v>8</v>
      </c>
      <c r="C429" s="5">
        <v>55</v>
      </c>
      <c r="D429" s="19">
        <f>(F429+G429)/2 - $U$317</f>
        <v>85.094999999999999</v>
      </c>
      <c r="E429" s="50"/>
      <c r="F429" s="22">
        <v>91</v>
      </c>
      <c r="G429" s="22">
        <v>91</v>
      </c>
      <c r="H429" s="49"/>
    </row>
    <row r="430" spans="1:8" ht="18.5" x14ac:dyDescent="0.35">
      <c r="A430">
        <v>8</v>
      </c>
      <c r="B430" s="3" t="s">
        <v>9</v>
      </c>
      <c r="C430" s="5">
        <v>53</v>
      </c>
      <c r="D430" s="19">
        <v>100</v>
      </c>
      <c r="E430" s="50"/>
      <c r="F430" s="22">
        <v>94</v>
      </c>
      <c r="G430" s="22">
        <v>94</v>
      </c>
      <c r="H430" s="49"/>
    </row>
    <row r="431" spans="1:8" ht="18.5" x14ac:dyDescent="0.35">
      <c r="A431">
        <v>9</v>
      </c>
      <c r="B431" s="3" t="s">
        <v>10</v>
      </c>
      <c r="C431" s="5">
        <v>47</v>
      </c>
      <c r="D431" s="19">
        <f>(F431+G431)/2 -$U$318</f>
        <v>81.305000000000007</v>
      </c>
      <c r="E431" s="50"/>
      <c r="F431" s="20">
        <v>77</v>
      </c>
      <c r="G431" s="22">
        <v>96</v>
      </c>
      <c r="H431" s="49"/>
    </row>
    <row r="432" spans="1:8" ht="18.5" x14ac:dyDescent="0.35">
      <c r="A432">
        <v>10</v>
      </c>
      <c r="B432" s="3" t="s">
        <v>12</v>
      </c>
      <c r="C432" s="5">
        <v>45</v>
      </c>
      <c r="D432" s="19">
        <f>(F432+G432)/2 -$U$320</f>
        <v>73.724999999999994</v>
      </c>
      <c r="E432" s="5">
        <f t="shared" si="14"/>
        <v>10.899999999999999</v>
      </c>
      <c r="F432" s="17">
        <v>70</v>
      </c>
      <c r="G432" s="22">
        <v>99</v>
      </c>
      <c r="H432" s="3">
        <v>0.58399999999999996</v>
      </c>
    </row>
    <row r="433" spans="1:8" ht="18.5" x14ac:dyDescent="0.35">
      <c r="A433">
        <v>11</v>
      </c>
      <c r="B433" s="3" t="s">
        <v>14</v>
      </c>
      <c r="C433" s="5">
        <v>41</v>
      </c>
      <c r="D433" s="19">
        <f>(F433+G433)/2 -$U$321</f>
        <v>69.935000000000002</v>
      </c>
      <c r="E433" s="50"/>
      <c r="F433" s="7">
        <v>76</v>
      </c>
      <c r="G433" s="22">
        <v>93</v>
      </c>
      <c r="H433" s="49"/>
    </row>
    <row r="434" spans="1:8" ht="18.5" x14ac:dyDescent="0.35">
      <c r="A434">
        <v>12</v>
      </c>
      <c r="B434" s="3" t="s">
        <v>13</v>
      </c>
      <c r="C434" s="5">
        <v>41</v>
      </c>
      <c r="D434" s="19">
        <f>(F434+G434)/2 -$U$322</f>
        <v>66.14500000000001</v>
      </c>
      <c r="E434" s="5">
        <f t="shared" si="14"/>
        <v>33.500000000000007</v>
      </c>
      <c r="F434" s="31">
        <v>81</v>
      </c>
      <c r="G434" s="22">
        <v>70</v>
      </c>
      <c r="H434" s="3">
        <v>0.81</v>
      </c>
    </row>
    <row r="435" spans="1:8" ht="18.5" x14ac:dyDescent="0.35">
      <c r="A435">
        <v>13</v>
      </c>
      <c r="B435" s="3" t="s">
        <v>15</v>
      </c>
      <c r="C435" s="5">
        <v>38</v>
      </c>
      <c r="D435" s="19">
        <f>(F435+G435)/2 -$U$324</f>
        <v>58.564999999999998</v>
      </c>
      <c r="E435" s="50"/>
      <c r="F435" s="34">
        <v>76</v>
      </c>
      <c r="G435" s="22">
        <v>45</v>
      </c>
      <c r="H435" s="49"/>
    </row>
    <row r="436" spans="1:8" ht="18.5" x14ac:dyDescent="0.35">
      <c r="A436">
        <v>14</v>
      </c>
      <c r="B436" s="3" t="s">
        <v>16</v>
      </c>
      <c r="C436" s="5">
        <v>32</v>
      </c>
      <c r="D436" s="19">
        <f>(F436+G436)/2 -$U$325</f>
        <v>54.774999999999999</v>
      </c>
      <c r="E436" s="5">
        <f t="shared" si="14"/>
        <v>29.000000000000004</v>
      </c>
      <c r="F436" s="17">
        <v>43</v>
      </c>
      <c r="G436" s="22">
        <v>49</v>
      </c>
      <c r="H436" s="3">
        <v>0.76500000000000001</v>
      </c>
    </row>
    <row r="437" spans="1:8" ht="18.5" x14ac:dyDescent="0.35">
      <c r="A437">
        <v>15</v>
      </c>
      <c r="B437" s="3" t="s">
        <v>17</v>
      </c>
      <c r="C437" s="5">
        <v>29</v>
      </c>
      <c r="D437" s="19">
        <f>(F437+G437)/2 - $U$323</f>
        <v>62.355000000000004</v>
      </c>
      <c r="E437" s="5">
        <f t="shared" si="14"/>
        <v>30.100000000000005</v>
      </c>
      <c r="F437" s="17">
        <v>74</v>
      </c>
      <c r="G437" s="22">
        <v>72</v>
      </c>
      <c r="H437" s="3">
        <v>0.77600000000000002</v>
      </c>
    </row>
    <row r="438" spans="1:8" ht="18.5" x14ac:dyDescent="0.35">
      <c r="A438">
        <v>16</v>
      </c>
      <c r="B438" s="3" t="s">
        <v>18</v>
      </c>
      <c r="C438" s="5">
        <v>29</v>
      </c>
      <c r="D438" s="19">
        <f>(F438+G438)/2 - $U$329</f>
        <v>39.615000000000002</v>
      </c>
      <c r="E438" s="5">
        <f t="shared" si="14"/>
        <v>38.700000000000003</v>
      </c>
      <c r="F438" s="17">
        <v>37</v>
      </c>
      <c r="G438" s="22">
        <v>32</v>
      </c>
      <c r="H438" s="3">
        <v>0.86199999999999999</v>
      </c>
    </row>
    <row r="439" spans="1:8" ht="18.5" x14ac:dyDescent="0.35">
      <c r="A439">
        <v>17</v>
      </c>
      <c r="B439" s="3" t="s">
        <v>20</v>
      </c>
      <c r="C439" s="5">
        <v>26</v>
      </c>
      <c r="D439" s="19">
        <f>(F439+G439)/2 - $U$326</f>
        <v>50.984999999999999</v>
      </c>
      <c r="E439" s="5">
        <f t="shared" si="14"/>
        <v>33.400000000000006</v>
      </c>
      <c r="F439" s="17">
        <v>50</v>
      </c>
      <c r="G439" s="22">
        <v>30</v>
      </c>
      <c r="H439" s="3">
        <v>0.80900000000000005</v>
      </c>
    </row>
    <row r="440" spans="1:8" ht="18.5" x14ac:dyDescent="0.35">
      <c r="A440">
        <v>18</v>
      </c>
      <c r="B440" s="3" t="s">
        <v>21</v>
      </c>
      <c r="C440" s="5">
        <v>25</v>
      </c>
      <c r="D440" s="19">
        <f>(F440+G440)/2 - $U$330</f>
        <v>35.825000000000003</v>
      </c>
      <c r="E440" s="5">
        <f t="shared" si="14"/>
        <v>34</v>
      </c>
      <c r="F440" s="17">
        <v>37</v>
      </c>
      <c r="G440" s="22">
        <v>24</v>
      </c>
      <c r="H440" s="3">
        <v>0.81499999999999995</v>
      </c>
    </row>
    <row r="441" spans="1:8" ht="18.5" x14ac:dyDescent="0.35">
      <c r="A441">
        <v>19</v>
      </c>
      <c r="B441" s="3" t="s">
        <v>23</v>
      </c>
      <c r="C441" s="5">
        <v>17</v>
      </c>
      <c r="D441" s="19">
        <f>(F441+G441)/2 - $U$332</f>
        <v>28.245000000000001</v>
      </c>
      <c r="E441" s="5">
        <f t="shared" si="14"/>
        <v>37</v>
      </c>
      <c r="F441" s="17">
        <v>31</v>
      </c>
      <c r="G441" s="22">
        <v>27</v>
      </c>
      <c r="H441" s="3">
        <v>0.84499999999999997</v>
      </c>
    </row>
    <row r="442" spans="1:8" ht="18.5" x14ac:dyDescent="0.35">
      <c r="A442">
        <v>20</v>
      </c>
      <c r="B442" s="3" t="s">
        <v>28</v>
      </c>
      <c r="C442" s="5">
        <v>16</v>
      </c>
      <c r="D442" s="19">
        <f>(F442+G442)/2 - $U$327</f>
        <v>47.195</v>
      </c>
      <c r="E442" s="5">
        <f t="shared" si="14"/>
        <v>38.6</v>
      </c>
      <c r="F442" s="17">
        <v>40</v>
      </c>
      <c r="G442" s="22">
        <v>40</v>
      </c>
      <c r="H442" s="3">
        <v>0.86099999999999999</v>
      </c>
    </row>
    <row r="443" spans="1:8" ht="18.5" x14ac:dyDescent="0.35">
      <c r="A443">
        <v>21</v>
      </c>
      <c r="B443" s="3" t="s">
        <v>24</v>
      </c>
      <c r="C443" s="5">
        <v>14</v>
      </c>
      <c r="D443" s="19">
        <f>(F443+G443)/2 - $U$328</f>
        <v>43.405000000000001</v>
      </c>
      <c r="E443" s="5">
        <f t="shared" si="14"/>
        <v>40.1</v>
      </c>
      <c r="F443" s="17">
        <v>45</v>
      </c>
      <c r="G443" s="22">
        <v>28</v>
      </c>
      <c r="H443" s="3">
        <v>0.876</v>
      </c>
    </row>
    <row r="444" spans="1:8" ht="18.5" x14ac:dyDescent="0.35">
      <c r="A444">
        <v>22</v>
      </c>
      <c r="B444" s="3" t="s">
        <v>25</v>
      </c>
      <c r="C444" s="5">
        <v>12</v>
      </c>
      <c r="D444" s="19">
        <f>(F444+G444)/2 - $U$331</f>
        <v>32.034999999999997</v>
      </c>
      <c r="E444" s="5">
        <f t="shared" si="14"/>
        <v>41.400000000000006</v>
      </c>
      <c r="F444" s="17">
        <v>38</v>
      </c>
      <c r="G444" s="22">
        <v>21</v>
      </c>
      <c r="H444" s="3">
        <v>0.88900000000000001</v>
      </c>
    </row>
    <row r="445" spans="1:8" ht="18.5" x14ac:dyDescent="0.35">
      <c r="A445">
        <v>23</v>
      </c>
      <c r="B445" s="3" t="s">
        <v>26</v>
      </c>
      <c r="C445" s="5">
        <v>11</v>
      </c>
      <c r="D445" s="19">
        <f>(F445+G445)/2 - $U$334</f>
        <v>20.664999999999999</v>
      </c>
      <c r="E445" s="5">
        <f t="shared" si="14"/>
        <v>39.900000000000006</v>
      </c>
      <c r="F445" s="17">
        <v>27</v>
      </c>
      <c r="G445" s="22">
        <v>17</v>
      </c>
      <c r="H445" s="3">
        <v>0.874</v>
      </c>
    </row>
    <row r="446" spans="1:8" ht="18.5" x14ac:dyDescent="0.35">
      <c r="A446">
        <v>24</v>
      </c>
      <c r="B446" s="3" t="s">
        <v>27</v>
      </c>
      <c r="C446" s="5">
        <v>10</v>
      </c>
      <c r="D446" s="19">
        <f>(F446+G446)/2 - $U$333</f>
        <v>24.454999999999998</v>
      </c>
      <c r="E446" s="5">
        <f t="shared" si="14"/>
        <v>39.800000000000004</v>
      </c>
      <c r="F446" s="17">
        <v>39</v>
      </c>
      <c r="G446" s="22">
        <v>19</v>
      </c>
      <c r="H446" s="3">
        <v>0.873</v>
      </c>
    </row>
    <row r="447" spans="1:8" x14ac:dyDescent="0.35">
      <c r="F447" s="30" t="s">
        <v>84</v>
      </c>
    </row>
    <row r="448" spans="1:8" x14ac:dyDescent="0.35">
      <c r="F448" s="25" t="s">
        <v>48</v>
      </c>
    </row>
    <row r="449" spans="2:8" x14ac:dyDescent="0.35">
      <c r="H449" s="48" t="s">
        <v>101</v>
      </c>
    </row>
    <row r="450" spans="2:8" x14ac:dyDescent="0.35">
      <c r="H450" s="48" t="s">
        <v>101</v>
      </c>
    </row>
    <row r="451" spans="2:8" x14ac:dyDescent="0.35">
      <c r="H451" s="51" t="s">
        <v>102</v>
      </c>
    </row>
    <row r="454" spans="2:8" s="16" customFormat="1" ht="15.5" x14ac:dyDescent="0.35">
      <c r="B454" s="54" t="s">
        <v>111</v>
      </c>
    </row>
  </sheetData>
  <sheetProtection algorithmName="SHA-512" hashValue="itgelohhCKrbDs5S+DrTMRV8DrQnBtl8yYqMonnqUcg2dAmw6NvZSZUnROODDG9K6xIAhEsq/gJZMAq72wIFFg==" saltValue="cxHIBbrCCMw8EQx+PVWFog==" spinCount="100000" sheet="1" objects="1" scenarios="1" deleteRows="0"/>
  <hyperlinks>
    <hyperlink ref="H451" r:id="rId1" xr:uid="{4803692E-BA93-47FD-B822-23ADCF14B374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Post 1 Datafile: Religiosity and CC Beliefs</dc:title>
  <dc:creator>Andrew West</dc:creator>
  <cp:lastModifiedBy>Andrew West</cp:lastModifiedBy>
  <dcterms:created xsi:type="dcterms:W3CDTF">2020-04-17T16:23:49Z</dcterms:created>
  <dcterms:modified xsi:type="dcterms:W3CDTF">2020-04-17T16:31:03Z</dcterms:modified>
</cp:coreProperties>
</file>